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Poptávky\20009 - Energiaprojekt - Holovousy\Odevzdání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IO 301 - Odvodnění" sheetId="3" r:id="rId3"/>
    <sheet name="SO 000 - Vedlejší rozpočt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101 - Komunikace'!$C$124:$K$300</definedName>
    <definedName name="_xlnm.Print_Area" localSheetId="1">'SO 101 - Komunikace'!$C$4:$J$76,'SO 101 - Komunikace'!$C$82:$J$106,'SO 101 - Komunikace'!$C$112:$K$300</definedName>
    <definedName name="_xlnm.Print_Titles" localSheetId="1">'SO 101 - Komunikace'!$124:$124</definedName>
    <definedName name="_xlnm._FilterDatabase" localSheetId="2" hidden="1">'IO 301 - Odvodnění'!$C$122:$K$666</definedName>
    <definedName name="_xlnm.Print_Area" localSheetId="2">'IO 301 - Odvodnění'!$C$4:$J$76,'IO 301 - Odvodnění'!$C$82:$J$104,'IO 301 - Odvodnění'!$C$110:$K$666</definedName>
    <definedName name="_xlnm.Print_Titles" localSheetId="2">'IO 301 - Odvodnění'!$122:$122</definedName>
    <definedName name="_xlnm._FilterDatabase" localSheetId="3" hidden="1">'SO 000 - Vedlejší rozpočt...'!$C$119:$K$134</definedName>
    <definedName name="_xlnm.Print_Area" localSheetId="3">'SO 000 - Vedlejší rozpočt...'!$C$4:$J$76,'SO 000 - Vedlejší rozpočt...'!$C$82:$J$101,'SO 000 - Vedlejší rozpočt...'!$C$107:$K$134</definedName>
    <definedName name="_xlnm.Print_Titles" localSheetId="3">'SO 000 - Vedlejší rozpočt...'!$119:$119</definedName>
    <definedName name="_xlnm.Print_Area" localSheetId="4">'Seznam figur'!$C$4:$G$209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3" r="J37"/>
  <c r="J36"/>
  <c i="1" r="AY96"/>
  <c i="3" r="J35"/>
  <c i="1" r="AX96"/>
  <c i="3" r="BI666"/>
  <c r="BH666"/>
  <c r="BG666"/>
  <c r="BF666"/>
  <c r="T666"/>
  <c r="T665"/>
  <c r="R666"/>
  <c r="R665"/>
  <c r="P666"/>
  <c r="P665"/>
  <c r="BI664"/>
  <c r="BH664"/>
  <c r="BG664"/>
  <c r="BF664"/>
  <c r="T664"/>
  <c r="R664"/>
  <c r="P664"/>
  <c r="BI661"/>
  <c r="BH661"/>
  <c r="BG661"/>
  <c r="BF661"/>
  <c r="T661"/>
  <c r="R661"/>
  <c r="P661"/>
  <c r="BI660"/>
  <c r="BH660"/>
  <c r="BG660"/>
  <c r="BF660"/>
  <c r="T660"/>
  <c r="R660"/>
  <c r="P660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4"/>
  <c r="BH634"/>
  <c r="BG634"/>
  <c r="BF634"/>
  <c r="T634"/>
  <c r="R634"/>
  <c r="P634"/>
  <c r="BI631"/>
  <c r="BH631"/>
  <c r="BG631"/>
  <c r="BF631"/>
  <c r="T631"/>
  <c r="R631"/>
  <c r="P631"/>
  <c r="BI628"/>
  <c r="BH628"/>
  <c r="BG628"/>
  <c r="BF628"/>
  <c r="T628"/>
  <c r="R628"/>
  <c r="P628"/>
  <c r="BI625"/>
  <c r="BH625"/>
  <c r="BG625"/>
  <c r="BF625"/>
  <c r="T625"/>
  <c r="R625"/>
  <c r="P625"/>
  <c r="BI624"/>
  <c r="BH624"/>
  <c r="BG624"/>
  <c r="BF624"/>
  <c r="T624"/>
  <c r="R624"/>
  <c r="P624"/>
  <c r="BI622"/>
  <c r="BH622"/>
  <c r="BG622"/>
  <c r="BF622"/>
  <c r="T622"/>
  <c r="R622"/>
  <c r="P622"/>
  <c r="BI621"/>
  <c r="BH621"/>
  <c r="BG621"/>
  <c r="BF621"/>
  <c r="T621"/>
  <c r="R621"/>
  <c r="P621"/>
  <c r="BI618"/>
  <c r="BH618"/>
  <c r="BG618"/>
  <c r="BF618"/>
  <c r="T618"/>
  <c r="R618"/>
  <c r="P618"/>
  <c r="BI616"/>
  <c r="BH616"/>
  <c r="BG616"/>
  <c r="BF616"/>
  <c r="T616"/>
  <c r="R616"/>
  <c r="P616"/>
  <c r="BI609"/>
  <c r="BH609"/>
  <c r="BG609"/>
  <c r="BF609"/>
  <c r="T609"/>
  <c r="R609"/>
  <c r="P609"/>
  <c r="BI600"/>
  <c r="BH600"/>
  <c r="BG600"/>
  <c r="BF600"/>
  <c r="T600"/>
  <c r="R600"/>
  <c r="P600"/>
  <c r="BI588"/>
  <c r="BH588"/>
  <c r="BG588"/>
  <c r="BF588"/>
  <c r="T588"/>
  <c r="R588"/>
  <c r="P588"/>
  <c r="BI552"/>
  <c r="BH552"/>
  <c r="BG552"/>
  <c r="BF552"/>
  <c r="T552"/>
  <c r="R552"/>
  <c r="P552"/>
  <c r="BI517"/>
  <c r="BH517"/>
  <c r="BG517"/>
  <c r="BF517"/>
  <c r="T517"/>
  <c r="R517"/>
  <c r="P517"/>
  <c r="BI461"/>
  <c r="BH461"/>
  <c r="BG461"/>
  <c r="BF461"/>
  <c r="T461"/>
  <c r="R461"/>
  <c r="P461"/>
  <c r="BI457"/>
  <c r="BH457"/>
  <c r="BG457"/>
  <c r="BF457"/>
  <c r="T457"/>
  <c r="T456"/>
  <c r="R457"/>
  <c r="R456"/>
  <c r="P457"/>
  <c r="P456"/>
  <c r="BI455"/>
  <c r="BH455"/>
  <c r="BG455"/>
  <c r="BF455"/>
  <c r="T455"/>
  <c r="R455"/>
  <c r="P455"/>
  <c r="BI448"/>
  <c r="BH448"/>
  <c r="BG448"/>
  <c r="BF448"/>
  <c r="T448"/>
  <c r="R448"/>
  <c r="P448"/>
  <c r="BI391"/>
  <c r="BH391"/>
  <c r="BG391"/>
  <c r="BF391"/>
  <c r="T391"/>
  <c r="R391"/>
  <c r="P391"/>
  <c r="BI383"/>
  <c r="BH383"/>
  <c r="BG383"/>
  <c r="BF383"/>
  <c r="T383"/>
  <c r="R383"/>
  <c r="P383"/>
  <c r="BI364"/>
  <c r="BH364"/>
  <c r="BG364"/>
  <c r="BF364"/>
  <c r="T364"/>
  <c r="R364"/>
  <c r="P364"/>
  <c r="BI341"/>
  <c r="BH341"/>
  <c r="BG341"/>
  <c r="BF341"/>
  <c r="T341"/>
  <c r="R341"/>
  <c r="P341"/>
  <c r="BI327"/>
  <c r="BH327"/>
  <c r="BG327"/>
  <c r="BF327"/>
  <c r="T327"/>
  <c r="R327"/>
  <c r="P327"/>
  <c r="BI320"/>
  <c r="BH320"/>
  <c r="BG320"/>
  <c r="BF320"/>
  <c r="T320"/>
  <c r="R320"/>
  <c r="P320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12"/>
  <c r="BH212"/>
  <c r="BG212"/>
  <c r="BF212"/>
  <c r="T212"/>
  <c r="R212"/>
  <c r="P212"/>
  <c r="BI211"/>
  <c r="BH211"/>
  <c r="BG211"/>
  <c r="BF211"/>
  <c r="T211"/>
  <c r="R211"/>
  <c r="P211"/>
  <c r="BI195"/>
  <c r="BH195"/>
  <c r="BG195"/>
  <c r="BF195"/>
  <c r="T195"/>
  <c r="R195"/>
  <c r="P195"/>
  <c r="BI163"/>
  <c r="BH163"/>
  <c r="BG163"/>
  <c r="BF163"/>
  <c r="T163"/>
  <c r="R163"/>
  <c r="P163"/>
  <c r="BI154"/>
  <c r="BH154"/>
  <c r="BG154"/>
  <c r="BF154"/>
  <c r="T154"/>
  <c r="R154"/>
  <c r="P154"/>
  <c r="BI150"/>
  <c r="BH150"/>
  <c r="BG150"/>
  <c r="BF150"/>
  <c r="T150"/>
  <c r="R150"/>
  <c r="P150"/>
  <c r="BI137"/>
  <c r="BH137"/>
  <c r="BG137"/>
  <c r="BF137"/>
  <c r="T137"/>
  <c r="R137"/>
  <c r="P137"/>
  <c r="BI133"/>
  <c r="BH133"/>
  <c r="BG133"/>
  <c r="BF133"/>
  <c r="T133"/>
  <c r="R133"/>
  <c r="P133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2" r="J37"/>
  <c r="J36"/>
  <c i="1" r="AY95"/>
  <c i="2" r="J35"/>
  <c i="1" r="AX95"/>
  <c i="2"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T293"/>
  <c r="R294"/>
  <c r="R293"/>
  <c r="P294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4"/>
  <c r="BH194"/>
  <c r="BG194"/>
  <c r="BF194"/>
  <c r="T194"/>
  <c r="R194"/>
  <c r="P194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85"/>
  <c i="1" r="L90"/>
  <c r="AM90"/>
  <c r="AM89"/>
  <c r="L89"/>
  <c r="AM87"/>
  <c r="L87"/>
  <c r="L85"/>
  <c r="L84"/>
  <c i="4" r="BK132"/>
  <c i="3" r="J618"/>
  <c r="J517"/>
  <c r="BK461"/>
  <c r="J383"/>
  <c i="2" r="BK278"/>
  <c r="J275"/>
  <c r="J243"/>
  <c r="J231"/>
  <c r="BK218"/>
  <c r="J214"/>
  <c r="J211"/>
  <c r="BK205"/>
  <c r="BK174"/>
  <c r="J171"/>
  <c r="BK166"/>
  <c i="1" r="AS94"/>
  <c i="4" r="J130"/>
  <c i="3" r="J644"/>
  <c r="BK639"/>
  <c r="BK638"/>
  <c r="J621"/>
  <c r="BK517"/>
  <c r="J461"/>
  <c r="J457"/>
  <c r="BK391"/>
  <c r="BK341"/>
  <c r="J320"/>
  <c r="J270"/>
  <c r="J150"/>
  <c i="2" r="BK288"/>
  <c r="J244"/>
  <c i="4" r="J129"/>
  <c i="3" r="BK666"/>
  <c r="BK660"/>
  <c r="J657"/>
  <c r="J651"/>
  <c r="BK637"/>
  <c r="J634"/>
  <c r="BK616"/>
  <c r="J267"/>
  <c r="J264"/>
  <c r="J255"/>
  <c r="J154"/>
  <c i="2" r="J294"/>
  <c r="BK291"/>
  <c r="BK283"/>
  <c r="J281"/>
  <c r="J174"/>
  <c r="BK163"/>
  <c r="J159"/>
  <c r="BK153"/>
  <c r="BK149"/>
  <c r="J146"/>
  <c r="J143"/>
  <c r="BK140"/>
  <c r="J137"/>
  <c i="4" r="BK134"/>
  <c i="3" r="J648"/>
  <c r="BK647"/>
  <c r="J641"/>
  <c r="J624"/>
  <c r="BK622"/>
  <c r="BK137"/>
  <c r="BK133"/>
  <c r="J126"/>
  <c i="2" r="J268"/>
  <c r="J262"/>
  <c r="J258"/>
  <c r="BK255"/>
  <c r="J252"/>
  <c r="BK225"/>
  <c r="J180"/>
  <c r="J163"/>
  <c i="4" r="BK130"/>
  <c r="BK126"/>
  <c r="J124"/>
  <c i="3" r="BK652"/>
  <c r="J650"/>
  <c r="J647"/>
  <c r="J642"/>
  <c r="J631"/>
  <c r="BK628"/>
  <c r="BK625"/>
  <c r="J588"/>
  <c r="BK552"/>
  <c r="J448"/>
  <c i="2" r="J286"/>
  <c r="J283"/>
  <c r="BK197"/>
  <c i="4" r="BK133"/>
  <c r="BK124"/>
  <c i="3" r="BK643"/>
  <c r="BK642"/>
  <c r="BK641"/>
  <c r="J622"/>
  <c r="BK364"/>
  <c r="J341"/>
  <c r="BK320"/>
  <c r="BK154"/>
  <c i="2" r="J300"/>
  <c r="BK294"/>
  <c r="BK292"/>
  <c r="J291"/>
  <c r="BK262"/>
  <c r="J255"/>
  <c r="BK243"/>
  <c r="J221"/>
  <c r="J218"/>
  <c r="BK134"/>
  <c r="J128"/>
  <c i="4" r="J134"/>
  <c i="3" r="J661"/>
  <c r="J656"/>
  <c r="BK655"/>
  <c r="J391"/>
  <c r="BK270"/>
  <c r="J245"/>
  <c r="J244"/>
  <c r="J212"/>
  <c r="BK211"/>
  <c r="BK195"/>
  <c r="BK126"/>
  <c i="2" r="BK252"/>
  <c r="J176"/>
  <c r="BK128"/>
  <c i="4" r="BK127"/>
  <c i="3" r="J666"/>
  <c r="J664"/>
  <c r="BK661"/>
  <c r="BK656"/>
  <c r="BK654"/>
  <c r="BK653"/>
  <c r="J652"/>
  <c r="BK644"/>
  <c r="J640"/>
  <c r="BK634"/>
  <c r="BK624"/>
  <c r="BK609"/>
  <c r="BK455"/>
  <c r="BK448"/>
  <c r="BK252"/>
  <c r="BK212"/>
  <c i="2" r="J278"/>
  <c r="BK268"/>
  <c r="BK265"/>
  <c r="BK244"/>
  <c r="BK242"/>
  <c r="J235"/>
  <c r="BK228"/>
  <c r="BK214"/>
  <c r="BK194"/>
  <c r="J134"/>
  <c i="4" r="J132"/>
  <c i="3" r="BK657"/>
  <c r="J655"/>
  <c r="J654"/>
  <c r="J653"/>
  <c r="BK651"/>
  <c r="BK650"/>
  <c r="BK649"/>
  <c r="J195"/>
  <c i="2" r="J288"/>
  <c r="J249"/>
  <c r="J242"/>
  <c i="4" r="J133"/>
  <c r="J126"/>
  <c r="BK125"/>
  <c r="J123"/>
  <c i="3" r="BK664"/>
  <c r="J660"/>
  <c r="J637"/>
  <c r="BK600"/>
  <c r="BK588"/>
  <c r="J552"/>
  <c r="BK327"/>
  <c r="BK255"/>
  <c r="J252"/>
  <c r="J249"/>
  <c r="BK248"/>
  <c r="J163"/>
  <c r="BK150"/>
  <c r="J137"/>
  <c r="J133"/>
  <c i="2" r="BK300"/>
  <c r="J297"/>
  <c r="J289"/>
  <c r="BK281"/>
  <c r="BK249"/>
  <c r="BK231"/>
  <c r="J228"/>
  <c r="J225"/>
  <c r="J201"/>
  <c r="J194"/>
  <c r="J169"/>
  <c r="J166"/>
  <c r="BK159"/>
  <c r="BK156"/>
  <c r="J156"/>
  <c r="J153"/>
  <c r="J149"/>
  <c r="BK146"/>
  <c r="BK143"/>
  <c r="J140"/>
  <c r="BK137"/>
  <c i="4" r="J127"/>
  <c i="3" r="J649"/>
  <c r="BK648"/>
  <c r="BK640"/>
  <c r="J639"/>
  <c r="BK631"/>
  <c r="J625"/>
  <c r="BK621"/>
  <c r="BK618"/>
  <c r="J616"/>
  <c r="J609"/>
  <c r="BK457"/>
  <c r="J455"/>
  <c r="J327"/>
  <c r="BK267"/>
  <c r="BK264"/>
  <c r="BK244"/>
  <c r="BK163"/>
  <c i="2" r="BK297"/>
  <c r="J292"/>
  <c r="BK289"/>
  <c r="J238"/>
  <c r="BK211"/>
  <c r="BK131"/>
  <c i="4" r="BK129"/>
  <c r="J125"/>
  <c r="BK123"/>
  <c i="3" r="J643"/>
  <c r="J638"/>
  <c r="J628"/>
  <c r="J600"/>
  <c r="BK383"/>
  <c r="J364"/>
  <c r="BK249"/>
  <c r="J248"/>
  <c r="BK245"/>
  <c r="J211"/>
  <c i="2" r="BK286"/>
  <c r="BK275"/>
  <c r="J265"/>
  <c r="BK258"/>
  <c r="BK238"/>
  <c r="BK235"/>
  <c r="BK221"/>
  <c r="J205"/>
  <c r="BK201"/>
  <c r="J197"/>
  <c r="BK180"/>
  <c r="BK176"/>
  <c r="BK171"/>
  <c r="BK169"/>
  <c r="J131"/>
  <c l="1" r="R204"/>
  <c r="R296"/>
  <c r="R295"/>
  <c i="3" r="T587"/>
  <c i="4" r="T122"/>
  <c i="2" r="BK127"/>
  <c r="BK287"/>
  <c r="J287"/>
  <c r="J102"/>
  <c r="BK296"/>
  <c r="J296"/>
  <c r="J105"/>
  <c i="4" r="BK128"/>
  <c r="J128"/>
  <c r="J99"/>
  <c i="2" r="T127"/>
  <c r="T287"/>
  <c i="3" r="T125"/>
  <c r="P447"/>
  <c r="R447"/>
  <c i="4" r="BK122"/>
  <c i="2" r="BK204"/>
  <c r="J204"/>
  <c r="J100"/>
  <c r="R287"/>
  <c i="3" r="BK125"/>
  <c r="J125"/>
  <c r="J98"/>
  <c r="P587"/>
  <c i="4" r="P128"/>
  <c i="2" r="P204"/>
  <c i="4" r="P122"/>
  <c i="2" r="T241"/>
  <c i="3" r="P125"/>
  <c r="R587"/>
  <c i="4" r="R131"/>
  <c i="2" r="P127"/>
  <c r="P287"/>
  <c i="3" r="P460"/>
  <c i="4" r="R122"/>
  <c i="2" r="BK241"/>
  <c r="J241"/>
  <c r="J101"/>
  <c i="3" r="BK460"/>
  <c r="J460"/>
  <c r="J101"/>
  <c i="4" r="R128"/>
  <c i="2" r="R127"/>
  <c i="3" r="BK587"/>
  <c r="J587"/>
  <c r="J102"/>
  <c i="4" r="T128"/>
  <c i="2" r="R241"/>
  <c r="P296"/>
  <c r="P295"/>
  <c i="3" r="R125"/>
  <c r="R124"/>
  <c r="R123"/>
  <c r="BK447"/>
  <c r="J447"/>
  <c r="J99"/>
  <c r="T447"/>
  <c i="4" r="T131"/>
  <c i="2" r="P241"/>
  <c r="T296"/>
  <c r="T295"/>
  <c i="3" r="R460"/>
  <c i="4" r="BK131"/>
  <c r="J131"/>
  <c r="J100"/>
  <c i="2" r="T204"/>
  <c i="3" r="T460"/>
  <c i="4" r="P131"/>
  <c i="2" r="BE278"/>
  <c i="3" r="BE163"/>
  <c r="BE616"/>
  <c i="4" r="J89"/>
  <c r="BE126"/>
  <c i="2" r="BE180"/>
  <c r="BE214"/>
  <c r="BE294"/>
  <c r="BK200"/>
  <c r="J200"/>
  <c r="J99"/>
  <c i="3" r="F92"/>
  <c r="BE245"/>
  <c r="BE270"/>
  <c r="BE341"/>
  <c i="4" r="BE127"/>
  <c r="BE132"/>
  <c r="BE134"/>
  <c i="2" r="BE128"/>
  <c r="BE140"/>
  <c r="BE143"/>
  <c r="BE153"/>
  <c r="BE156"/>
  <c r="BE171"/>
  <c r="BE176"/>
  <c r="BE238"/>
  <c r="BE286"/>
  <c r="BE291"/>
  <c i="3" r="BE195"/>
  <c r="BE457"/>
  <c r="BE517"/>
  <c r="BE609"/>
  <c r="BE648"/>
  <c r="BE650"/>
  <c r="BE651"/>
  <c r="BE655"/>
  <c r="BE664"/>
  <c r="BK456"/>
  <c r="J456"/>
  <c r="J100"/>
  <c i="4" r="F92"/>
  <c r="BE124"/>
  <c i="2" r="E115"/>
  <c r="J119"/>
  <c r="BE243"/>
  <c i="3" r="BE126"/>
  <c r="BE211"/>
  <c r="BE252"/>
  <c r="BE600"/>
  <c r="BE639"/>
  <c i="4" r="E85"/>
  <c i="2" r="BE249"/>
  <c r="BE258"/>
  <c i="3" r="BE154"/>
  <c r="BE327"/>
  <c r="BE628"/>
  <c r="BE637"/>
  <c r="BE652"/>
  <c r="BE657"/>
  <c r="BE666"/>
  <c i="2" r="BE197"/>
  <c r="BE218"/>
  <c r="BE244"/>
  <c r="BE255"/>
  <c r="BE265"/>
  <c r="BE275"/>
  <c r="BK293"/>
  <c r="J293"/>
  <c r="J103"/>
  <c i="3" r="E113"/>
  <c r="BE364"/>
  <c r="BE448"/>
  <c r="BE618"/>
  <c r="BE631"/>
  <c r="BE638"/>
  <c r="BE641"/>
  <c r="BE642"/>
  <c r="BE647"/>
  <c r="BE653"/>
  <c r="BE660"/>
  <c i="4" r="BE123"/>
  <c i="2" r="BE169"/>
  <c r="BE225"/>
  <c r="BE283"/>
  <c r="BE289"/>
  <c i="3" r="J89"/>
  <c r="BE264"/>
  <c r="BE624"/>
  <c r="BE644"/>
  <c i="2" r="F92"/>
  <c r="BE159"/>
  <c r="BE201"/>
  <c r="BE228"/>
  <c r="BE288"/>
  <c i="3" r="BE137"/>
  <c r="BE212"/>
  <c r="BE255"/>
  <c r="BE320"/>
  <c r="BE634"/>
  <c i="4" r="BE125"/>
  <c i="2" r="BE134"/>
  <c r="BE174"/>
  <c r="BE194"/>
  <c r="BE300"/>
  <c i="3" r="BE150"/>
  <c r="BE244"/>
  <c r="BE267"/>
  <c r="BE455"/>
  <c r="BE461"/>
  <c r="BE625"/>
  <c r="BE649"/>
  <c i="2" r="BE137"/>
  <c r="BE146"/>
  <c r="BE149"/>
  <c r="BE205"/>
  <c r="BE235"/>
  <c r="BE242"/>
  <c r="BE252"/>
  <c r="BE262"/>
  <c r="BE268"/>
  <c r="BE292"/>
  <c r="BE297"/>
  <c i="3" r="BE383"/>
  <c r="BE588"/>
  <c r="BE654"/>
  <c r="BE656"/>
  <c r="BE661"/>
  <c i="4" r="BE129"/>
  <c r="BE130"/>
  <c i="2" r="BE166"/>
  <c r="BE211"/>
  <c r="BE221"/>
  <c r="BE231"/>
  <c i="3" r="BE133"/>
  <c r="BE248"/>
  <c r="BE640"/>
  <c i="2" r="BE131"/>
  <c r="BE163"/>
  <c r="BE281"/>
  <c i="3" r="BE249"/>
  <c r="BE391"/>
  <c r="BE552"/>
  <c r="BE621"/>
  <c r="BE622"/>
  <c r="BE643"/>
  <c r="BK665"/>
  <c r="J665"/>
  <c r="J103"/>
  <c i="4" r="BE133"/>
  <c i="2" r="F37"/>
  <c i="1" r="BD95"/>
  <c i="3" r="F34"/>
  <c i="1" r="BA96"/>
  <c i="2" r="F36"/>
  <c i="1" r="BC95"/>
  <c i="3" r="F36"/>
  <c i="1" r="BC96"/>
  <c i="3" r="J34"/>
  <c i="1" r="AW96"/>
  <c i="4" r="F35"/>
  <c i="1" r="BB97"/>
  <c i="2" r="F35"/>
  <c i="1" r="BB95"/>
  <c i="4" r="J34"/>
  <c i="1" r="AW97"/>
  <c i="4" r="F37"/>
  <c i="1" r="BD97"/>
  <c i="4" r="F36"/>
  <c i="1" r="BC97"/>
  <c i="4" r="F34"/>
  <c i="1" r="BA97"/>
  <c i="2" r="F34"/>
  <c i="1" r="BA95"/>
  <c i="3" r="F35"/>
  <c i="1" r="BB96"/>
  <c i="3" r="F37"/>
  <c i="1" r="BD96"/>
  <c i="2" r="J34"/>
  <c i="1" r="AW95"/>
  <c i="4" l="1" r="R121"/>
  <c r="R120"/>
  <c i="2" r="R126"/>
  <c r="R125"/>
  <c r="P126"/>
  <c r="P125"/>
  <c i="1" r="AU95"/>
  <c i="3" r="P124"/>
  <c r="P123"/>
  <c i="1" r="AU96"/>
  <c i="3" r="T124"/>
  <c r="T123"/>
  <c i="4" r="BK121"/>
  <c r="BK120"/>
  <c r="J120"/>
  <c i="2" r="BK126"/>
  <c r="J126"/>
  <c r="J97"/>
  <c r="T126"/>
  <c r="T125"/>
  <c i="4" r="T121"/>
  <c r="T120"/>
  <c r="P121"/>
  <c r="P120"/>
  <c i="1" r="AU97"/>
  <c i="2" r="J127"/>
  <c r="J98"/>
  <c i="4" r="J122"/>
  <c r="J98"/>
  <c i="2" r="BK295"/>
  <c r="J295"/>
  <c r="J104"/>
  <c i="3" r="BK124"/>
  <c r="BK123"/>
  <c r="J123"/>
  <c r="J96"/>
  <c i="4" r="J30"/>
  <c i="1" r="AG97"/>
  <c r="BB94"/>
  <c r="AX94"/>
  <c r="BC94"/>
  <c r="W32"/>
  <c i="2" r="F33"/>
  <c i="1" r="AZ95"/>
  <c i="3" r="F33"/>
  <c i="1" r="AZ96"/>
  <c i="4" r="F33"/>
  <c i="1" r="AZ97"/>
  <c r="BD94"/>
  <c r="W33"/>
  <c i="2" r="J33"/>
  <c i="1" r="AV95"/>
  <c r="AT95"/>
  <c i="3" r="J33"/>
  <c i="1" r="AV96"/>
  <c r="AT96"/>
  <c r="BA94"/>
  <c r="AW94"/>
  <c r="AK30"/>
  <c i="4" r="J33"/>
  <c i="1" r="AV97"/>
  <c r="AT97"/>
  <c i="4" l="1" r="J39"/>
  <c i="3" r="J124"/>
  <c r="J97"/>
  <c i="4" r="J121"/>
  <c r="J97"/>
  <c i="2" r="BK125"/>
  <c r="J125"/>
  <c r="J96"/>
  <c i="4" r="J96"/>
  <c i="1" r="AN97"/>
  <c r="AU94"/>
  <c r="AZ94"/>
  <c r="AV94"/>
  <c r="AK29"/>
  <c r="AY94"/>
  <c i="3" r="J30"/>
  <c i="1" r="AG96"/>
  <c r="AN96"/>
  <c r="W31"/>
  <c r="W30"/>
  <c i="3" l="1" r="J39"/>
  <c i="2" r="J30"/>
  <c i="1" r="AG95"/>
  <c r="AN95"/>
  <c r="AT94"/>
  <c r="W29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<sst xmlns="http://schemas.openxmlformats.org/spreadsheetml/2006/main">
  <si>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</si>
  <si>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</si>
  <si>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</si>
  <si>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</si>
  <si>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</si>
  <si>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{3c5f5685-7700-4350-96ac-56d384f5704f}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</si>
  <si>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</si>
  <si>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</si>
  <si>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</si>
  <si>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</si>
  <si>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</si>
  <si>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</si>
  <si>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</si>
  <si>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</si>
  <si>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SK20009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</si>
  <si>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</si>
  <si>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</si>
  <si>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Nový chodník podél silnice III/28430 v obci Holovousy</t>
  </si>
  <si>
    <t>KSO:</t>
  </si>
  <si>
    <t>CC-CZ:</t>
  </si>
  <si>
    <t>Místo:</t>
  </si>
  <si>
    <t xml:space="preserve"> </t>
  </si>
  <si>
    <t>Datum:</t>
  </si>
  <si>
    <t>18. 2. 2020</t>
  </si>
  <si>
    <t>Zadavatel:</t>
  </si>
  <si>
    <t>IČ:</t>
  </si>
  <si>
    <t>Obec Holovousy</t>
  </si>
  <si>
    <t>DIČ:</t>
  </si>
  <si>
    <t>Uchazeč:</t>
  </si>
  <si>
    <t>Vyplň údaj</t>
  </si>
  <si>
    <t>Projektant:</t>
  </si>
  <si>
    <t>EBERGIAPROJEKT CZ s.r.o.</t>
  </si>
  <si>
    <t>True</t>
  </si>
  <si>
    <t>Zpracovatel:</t>
  </si>
  <si>
    <t>Martin Škrabal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</si>
  <si>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</si>
  <si>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</si>
  <si>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</si>
  <si>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</si>
  <si>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</si>
  <si>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</si>
  <si>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</si>
  <si>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</si>
  <si>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</si>
  <si>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</si>
  <si>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</si>
  <si>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</si>
  <si>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</si>
  <si>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</si>
  <si>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</si>
  <si>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</si>
  <si>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</si>
  <si>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</si>
  <si>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</si>
  <si>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</si>
  <si>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</si>
  <si>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</si>
  <si>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</si>
  <si>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</si>
  <si>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</si>
  <si>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</si>
  <si>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</si>
  <si>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</si>
  <si>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</si>
  <si>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</si>
  <si>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</si>
  <si>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</si>
  <si>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</si>
  <si>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</si>
  <si>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</si>
  <si>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</si>
  <si>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</si>
  <si>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</si>
  <si>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</si>
  <si>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</si>
  <si>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</si>
  <si>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</si>
  <si>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</si>
  <si>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</si>
  <si>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</si>
  <si>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</si>
  <si>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</si>
  <si>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</si>
  <si>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</si>
  <si>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</si>
  <si>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{cfb122f3-7236-43ab-b1a2-9ef3a102f4d4}</t>
  </si>
  <si>
    <t>2</t>
  </si>
  <si>
    <t>IO 301</t>
  </si>
  <si>
    <t>Odvodnění</t>
  </si>
  <si>
    <t>{63057e85-681f-4386-82cb-7f4c914a0c9d}</t>
  </si>
  <si>
    <t>SO 000</t>
  </si>
  <si>
    <t>Vedlejší rozpočtové náklady</t>
  </si>
  <si>
    <t>{2fd4ab41-7b64-43e2-9b8f-c69c81104e2a}</t>
  </si>
  <si>
    <t>orniceS</t>
  </si>
  <si>
    <t>1718,063</t>
  </si>
  <si>
    <t>odkop</t>
  </si>
  <si>
    <t>258,9</t>
  </si>
  <si>
    <t>KRYCÍ LIST SOUPISU PRACÍ</t>
  </si>
  <si>
    <t>násyp</t>
  </si>
  <si>
    <t>49,1</t>
  </si>
  <si>
    <t>přebytek</t>
  </si>
  <si>
    <t>319,607</t>
  </si>
  <si>
    <t>orniceN</t>
  </si>
  <si>
    <t>621,275</t>
  </si>
  <si>
    <t>orniceP</t>
  </si>
  <si>
    <t>109,679</t>
  </si>
  <si>
    <t>Objekt:</t>
  </si>
  <si>
    <t>šachty</t>
  </si>
  <si>
    <t>0,128</t>
  </si>
  <si>
    <t>SO 101 -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</si>
  <si>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</si>
  <si>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</si>
  <si>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</si>
  <si>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</si>
  <si>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</si>
  <si>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</si>
  <si>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</si>
  <si>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</si>
  <si>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</si>
  <si>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</si>
  <si>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</si>
  <si>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</si>
  <si>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</si>
  <si>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</si>
  <si>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</si>
  <si>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</si>
  <si>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</si>
  <si>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</si>
  <si>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</si>
  <si>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</si>
  <si>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</si>
  <si>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</si>
  <si>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</si>
  <si>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</si>
  <si>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</si>
  <si>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</si>
  <si>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</si>
  <si>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</si>
  <si>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</si>
  <si>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</si>
  <si>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</si>
  <si>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</si>
  <si>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</si>
  <si>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300 mm strojně pl do 50 m2</t>
  </si>
  <si>
    <t>m2</t>
  </si>
  <si>
    <t>CS ÚRS 2020 01</t>
  </si>
  <si>
    <t>4</t>
  </si>
  <si>
    <t>-38416293</t>
  </si>
  <si>
    <t>VV</t>
  </si>
  <si>
    <t>"Stávající sjezdy" 36,4</t>
  </si>
  <si>
    <t>Součet</t>
  </si>
  <si>
    <t>121151123</t>
  </si>
  <si>
    <t>Sejmutí ornice plochy přes 500 m2 tl vrstvy do 200 mm strojně</t>
  </si>
  <si>
    <t>-174000045</t>
  </si>
  <si>
    <t>(17,85+274+149,6+711,7+189,2+164,7+25,4+103,8)*1,05</t>
  </si>
  <si>
    <t>3</t>
  </si>
  <si>
    <t>122252204</t>
  </si>
  <si>
    <t>Odkopávky a prokopávky nezapažené pro silnice a dálnice v hornině třídy těžitelnosti I objem do 500 m3 strojně</t>
  </si>
  <si>
    <t>m3</t>
  </si>
  <si>
    <t>-1530054562</t>
  </si>
  <si>
    <t>133151101</t>
  </si>
  <si>
    <t>Hloubení šachet nezapažených v hornině třídy těžitelnosti I, skupiny 1 a 2 objem do 20 m3</t>
  </si>
  <si>
    <t>-866806538</t>
  </si>
  <si>
    <t>"patka DZ" 0,4*0,4*0,8</t>
  </si>
  <si>
    <t>5</t>
  </si>
  <si>
    <t>162351103</t>
  </si>
  <si>
    <t>Vodorovné přemístění do 500 m výkopku/sypaniny z horniny třídy těžitelnosti I, skupiny 1 až 3</t>
  </si>
  <si>
    <t>-1365404432</t>
  </si>
  <si>
    <t>násyp*2</t>
  </si>
  <si>
    <t>6</t>
  </si>
  <si>
    <t>162751117</t>
  </si>
  <si>
    <t>Vodorovné přemístění do 10000 m výkopku/sypaniny z horniny třídy těžitelnosti I, skupiny 1 až 3</t>
  </si>
  <si>
    <t>1318015461</t>
  </si>
  <si>
    <t>odkop-násyp+orniceP+šachty</t>
  </si>
  <si>
    <t>7</t>
  </si>
  <si>
    <t>162751119</t>
  </si>
  <si>
    <t>Příplatek k vodorovnému přemístění výkopku/sypaniny z horniny třídy těžitelnosti I, skupiny 1 až 3 ZKD 1000 m přes 10000 m</t>
  </si>
  <si>
    <t>1494086281</t>
  </si>
  <si>
    <t>přebytek*15</t>
  </si>
  <si>
    <t>8</t>
  </si>
  <si>
    <t>167151101</t>
  </si>
  <si>
    <t>Nakládání výkopku z hornin třídy těžitelnosti I, skupiny 1 až 3 do 100 m3</t>
  </si>
  <si>
    <t>587460133</t>
  </si>
  <si>
    <t>násyp+šachty</t>
  </si>
  <si>
    <t>"přebytek ornice" (orniceS-orniceN)*0,1</t>
  </si>
  <si>
    <t>9</t>
  </si>
  <si>
    <t>171151103</t>
  </si>
  <si>
    <t>Uložení sypaniny z hornin soudržných do násypů zhutněných</t>
  </si>
  <si>
    <t>1123168315</t>
  </si>
  <si>
    <t>10</t>
  </si>
  <si>
    <t>171201231</t>
  </si>
  <si>
    <t>Poplatek za uložení zeminy a kamení na recyklační skládce (skládkovné) kód odpadu 17 05 04</t>
  </si>
  <si>
    <t>t</t>
  </si>
  <si>
    <t>-1614931229</t>
  </si>
  <si>
    <t>přebytek*1,85</t>
  </si>
  <si>
    <t>11</t>
  </si>
  <si>
    <t>171251201</t>
  </si>
  <si>
    <t>Uložení sypaniny na skládky nebo meziskládky</t>
  </si>
  <si>
    <t>-1228803526</t>
  </si>
  <si>
    <t>12</t>
  </si>
  <si>
    <t>181351103</t>
  </si>
  <si>
    <t>Rozprostření ornice tl vrstvy do 200 mm pl do 500 m2 v rovině nebo ve svahu do 1:5 strojně</t>
  </si>
  <si>
    <t>-1274617898</t>
  </si>
  <si>
    <t>"roviny" 20,5+4,6+0,7+8,5+6,3+66+9,8+40,9+82</t>
  </si>
  <si>
    <t>13</t>
  </si>
  <si>
    <t>181451311</t>
  </si>
  <si>
    <t>Založení trávníku strojně v jedné operaci v rovině</t>
  </si>
  <si>
    <t>502742513</t>
  </si>
  <si>
    <t>14</t>
  </si>
  <si>
    <t>M</t>
  </si>
  <si>
    <t>00572410</t>
  </si>
  <si>
    <t>osivo směs travní parková</t>
  </si>
  <si>
    <t>kg</t>
  </si>
  <si>
    <t>-1506584098</t>
  </si>
  <si>
    <t>239,3*0,025 'Přepočtené koeficientem množství</t>
  </si>
  <si>
    <t>181451312</t>
  </si>
  <si>
    <t>Založení trávníku strojně v jedné operaci ve svahu do 1:2</t>
  </si>
  <si>
    <t>-1248181008</t>
  </si>
  <si>
    <t>"svahy" (310,6+28,65+8)*1,1</t>
  </si>
  <si>
    <t>16</t>
  </si>
  <si>
    <t>-162544170</t>
  </si>
  <si>
    <t>381,975*0,025 'Přepočtené koeficientem množství</t>
  </si>
  <si>
    <t>17</t>
  </si>
  <si>
    <t>181951111</t>
  </si>
  <si>
    <t>Úprava pláně v hornině třídy těžitelnosti I, skupiny 1 až 3 bez zhutnění</t>
  </si>
  <si>
    <t>392558971</t>
  </si>
  <si>
    <t>18</t>
  </si>
  <si>
    <t>181951112</t>
  </si>
  <si>
    <t>Úprava pláně v hornině třídy těžitelnosti I, skupiny 1 až 3 se zhutněním</t>
  </si>
  <si>
    <t>-679398625</t>
  </si>
  <si>
    <t>"chodníky dlážděné nepojízdné" 6,3+111,1+61,9+258,5+119,3+9,9+14,9+77+63,2</t>
  </si>
  <si>
    <t>"chodníky dlážděné - sjezdy" 19,1+7+6,3+8,8+11,3+9,3</t>
  </si>
  <si>
    <t>"výstražný pás - chodník" 1,75+1,1+2+2,25+1,6+1,9+0,4+0,3+1,35+1,46+1,62</t>
  </si>
  <si>
    <t>"výstražný pás - sjezd" 4,4+3,25+4,2+3,3+2,9+1,4+1,15</t>
  </si>
  <si>
    <t>"napojení štěrkodrť" 3,46+4,1+5,54+4,5</t>
  </si>
  <si>
    <t>"zásyp kačírkem" 9,9</t>
  </si>
  <si>
    <t>"betonový žlab" (26,4+107,9+17,4+37,3+69,7)*0,8</t>
  </si>
  <si>
    <t>"obrubník silniční" (3,5+3+3+65,8+3,1+3,5+31,6+1+1,9+142,3+59+2,7*3+11,6+5,25+11,1+14,5+8,6+32,6+7+5,7+5+6,5+31,2-63,8)*0,2</t>
  </si>
  <si>
    <t>"obrubník silniční snížený" (3,3+5+2+3,8+2,9+4+6,5+7+6,7+6,2+8,8+2,5+15,5+3,2)*0,2</t>
  </si>
  <si>
    <t>"obrubník silniční přechodový" (2+2+2+2+2+2+2+2+2+2+2+2+2+2+1)*0,2</t>
  </si>
  <si>
    <t>"obrubník chodníkový" (7,55+70,2+37,7+65,5+149,4-2,7*3+6,8+9,1+45,5+3,2+36,5)*0,2</t>
  </si>
  <si>
    <t>"obrubník vjezdy" (10,3+11,6+10,2+8,8+8,4+4,8+6,5+3,2)*0,2</t>
  </si>
  <si>
    <t>19</t>
  </si>
  <si>
    <t>182151111</t>
  </si>
  <si>
    <t>Svahování v zářezech v hornině třídy těžitelnosti I, skupiny 1 až 3</t>
  </si>
  <si>
    <t>-1412417418</t>
  </si>
  <si>
    <t>20</t>
  </si>
  <si>
    <t>182351123</t>
  </si>
  <si>
    <t>Rozprostření ornice pl do 500 m2 ve svahu přes 1:5 tl vrstvy do 200 mm strojně</t>
  </si>
  <si>
    <t>932813609</t>
  </si>
  <si>
    <t>Zakládání</t>
  </si>
  <si>
    <t>275313711</t>
  </si>
  <si>
    <t>Základové patky z betonu tř. C 20/25</t>
  </si>
  <si>
    <t>-258682850</t>
  </si>
  <si>
    <t>Komunikace pozemní</t>
  </si>
  <si>
    <t>22</t>
  </si>
  <si>
    <t>564861111</t>
  </si>
  <si>
    <t>Podklad ze štěrkodrtě ŠD tl 200 mm</t>
  </si>
  <si>
    <t>1254932868</t>
  </si>
  <si>
    <t>23</t>
  </si>
  <si>
    <t>564871116</t>
  </si>
  <si>
    <t>Podklad ze štěrkodrtě ŠD tl. 300 mm</t>
  </si>
  <si>
    <t>1858448422</t>
  </si>
  <si>
    <t>24</t>
  </si>
  <si>
    <t>567122111</t>
  </si>
  <si>
    <t>Podklad ze směsi stmelené cementem SC C 8/10 (KSC I) tl 120 mm</t>
  </si>
  <si>
    <t>-1534869715</t>
  </si>
  <si>
    <t>25</t>
  </si>
  <si>
    <t>571908111</t>
  </si>
  <si>
    <t>Kryt vymývaným dekoračním kamenivem (kačírkem) tl 200 mm</t>
  </si>
  <si>
    <t>-1564860373</t>
  </si>
  <si>
    <t>26</t>
  </si>
  <si>
    <t>596211113</t>
  </si>
  <si>
    <t>Kladení zámkové dlažby komunikací pro pěší tl 60 mm skupiny A pl přes 300 m2</t>
  </si>
  <si>
    <t>1881680930</t>
  </si>
  <si>
    <t>27</t>
  </si>
  <si>
    <t>59245018</t>
  </si>
  <si>
    <t>dlažba tvar obdélník betonová 200x100x60mm přírodní</t>
  </si>
  <si>
    <t>-657595878</t>
  </si>
  <si>
    <t>28</t>
  </si>
  <si>
    <t>59245222</t>
  </si>
  <si>
    <t>dlažba zámková tvaru I základní pro nevidomé 196x161x60mm barevná</t>
  </si>
  <si>
    <t>-863187211</t>
  </si>
  <si>
    <t>29</t>
  </si>
  <si>
    <t>596212211</t>
  </si>
  <si>
    <t>Kladení zámkové dlažby pozemních komunikací tl 80 mm skupiny A pl do 100 m2</t>
  </si>
  <si>
    <t>-2060202282</t>
  </si>
  <si>
    <t>30</t>
  </si>
  <si>
    <t>59245020</t>
  </si>
  <si>
    <t>dlažba tvar obdélník betonová 200x100x80mm přírodní</t>
  </si>
  <si>
    <t>1117224987</t>
  </si>
  <si>
    <t>31</t>
  </si>
  <si>
    <t>59245224</t>
  </si>
  <si>
    <t>dlažba zámková tvaru I základní pro nevidomé 196x161x80mm barevná</t>
  </si>
  <si>
    <t>1063189504</t>
  </si>
  <si>
    <t>Ostatní konstrukce a práce, bourání</t>
  </si>
  <si>
    <t>32</t>
  </si>
  <si>
    <t>914111111</t>
  </si>
  <si>
    <t>Montáž svislé dopravní značky do velikosti 1 m2 objímkami na sloupek nebo konzolu</t>
  </si>
  <si>
    <t>kus</t>
  </si>
  <si>
    <t>-1109917262</t>
  </si>
  <si>
    <t>33</t>
  </si>
  <si>
    <t>914511111</t>
  </si>
  <si>
    <t>Montáž sloupku dopravních značek délky do 3,5 m s betonovým základem</t>
  </si>
  <si>
    <t>-1763895069</t>
  </si>
  <si>
    <t>34</t>
  </si>
  <si>
    <t>916131213</t>
  </si>
  <si>
    <t>Osazení silničního obrubníku betonového stojatého s boční opěrou do lože z betonu prostého</t>
  </si>
  <si>
    <t>m</t>
  </si>
  <si>
    <t>-1198240757</t>
  </si>
  <si>
    <t>"obrubník silniční" 3,5+3+3+65,8+3,1+3,5+31,6+1+1,9+142,3+59+2,7*3+11,6+5,25+11,1+14,5+8,6+32,6+7+5,7+5+6,5+31,2-63,8</t>
  </si>
  <si>
    <t>"obrubník silniční snížený" 3,3+5+2+3,8+2,9+4+6,5+7+6,7+6,2+8,8+2,5+15,5+3,2</t>
  </si>
  <si>
    <t>"obrubník silniční přechodový" 2+2+2+2+2+2+2+2+2+2+2+2+2+2+1</t>
  </si>
  <si>
    <t>35</t>
  </si>
  <si>
    <t>59217031</t>
  </si>
  <si>
    <t>obrubník betonový silniční 1000x150x250mm</t>
  </si>
  <si>
    <t>2039190101</t>
  </si>
  <si>
    <t>36</t>
  </si>
  <si>
    <t>59217029</t>
  </si>
  <si>
    <t>obrubník betonový silniční nájezdový 1000x150x150mm</t>
  </si>
  <si>
    <t>-727121361</t>
  </si>
  <si>
    <t>37</t>
  </si>
  <si>
    <t>59217030</t>
  </si>
  <si>
    <t>obrubník betonový silniční přechodový 1000x150x150-250mm</t>
  </si>
  <si>
    <t>-1421240567</t>
  </si>
  <si>
    <t>38</t>
  </si>
  <si>
    <t>916231213</t>
  </si>
  <si>
    <t>Osazení chodníkového obrubníku betonového stojatého s boční opěrou do lože z betonu prostého</t>
  </si>
  <si>
    <t>88015687</t>
  </si>
  <si>
    <t>"obrubník chodníkový" 7,55+70,2+37,7+65,5+149,4-2,7*3+6,8+9,1+45,5+3,2+36,5</t>
  </si>
  <si>
    <t>"obrubník vjezdy" 10,3+11,6+10,2+8,8+8,4+4,8+6,5+3,2</t>
  </si>
  <si>
    <t>39</t>
  </si>
  <si>
    <t>59217037</t>
  </si>
  <si>
    <t>obrubník betonový parkový přírodní 500x50x200mm</t>
  </si>
  <si>
    <t>-1818397511</t>
  </si>
  <si>
    <t>40</t>
  </si>
  <si>
    <t>59217018</t>
  </si>
  <si>
    <t>obrubník betonový chodníkový 1000x80x200mm</t>
  </si>
  <si>
    <t>-430450659</t>
  </si>
  <si>
    <t>41</t>
  </si>
  <si>
    <t>916991121</t>
  </si>
  <si>
    <t>Lože pod obrubníky, krajníky nebo obruby z dlažebních kostek z betonu prostého</t>
  </si>
  <si>
    <t>1829598172</t>
  </si>
  <si>
    <t>"obrubník silniční" (3,5+3+3+65,8+3,1+3,5+31,6+1+1,9+142,3+59+2,7*3+11,6+5,25+11,1+14,5+8,6+32,6+7+5,7+5+6,5+31,2-63,8)*0,06</t>
  </si>
  <si>
    <t>"obrubník silniční snížený" (3,3+5+2+3,8+2,9+4+6,5+7+6,7+6,2+8,8+2,5+15,5+3,2)*0,06</t>
  </si>
  <si>
    <t>"obrubník silniční přechodový" (2+2+2+2+2+2+2+2+2+2+2+2+2+2+1)*0,06</t>
  </si>
  <si>
    <t>"obrubník chodníkový" (7,55+70,2+37,7+65,5+149,4-2,7*3+6,8+9,1+45,5+3,2+36,5)*0,05</t>
  </si>
  <si>
    <t>"obrubník vjezdy" (10,3+11,6+10,2+8,8+8,4+4,8+6,5+3,2)*0,06</t>
  </si>
  <si>
    <t>42</t>
  </si>
  <si>
    <t>919726122</t>
  </si>
  <si>
    <t>Geotextilie pro ochranu, separaci a filtraci netkaná měrná hmotnost do 300 g/m2</t>
  </si>
  <si>
    <t>-1599685708</t>
  </si>
  <si>
    <t>"zásyp kačírkem" 9,9*1,2</t>
  </si>
  <si>
    <t>43</t>
  </si>
  <si>
    <t>935112211</t>
  </si>
  <si>
    <t>Osazení příkopového žlabu do betonu tl 100 mm z betonových tvárnic š 800 mm</t>
  </si>
  <si>
    <t>-2144083085</t>
  </si>
  <si>
    <t>"betonový žlab" 26,4+107,9+17,4+37,3+69,7</t>
  </si>
  <si>
    <t>44</t>
  </si>
  <si>
    <t>59227723</t>
  </si>
  <si>
    <t>žlab dvouvrstvý vibrolisovaný pro povrchové odvodnění betonový 80x330x590/669mm</t>
  </si>
  <si>
    <t>-395115404</t>
  </si>
  <si>
    <t>258,7*3 'Přepočtené koeficientem množství</t>
  </si>
  <si>
    <t>45</t>
  </si>
  <si>
    <t>935112911</t>
  </si>
  <si>
    <t>Příplatek ZKD tl 10 mm lože přes 100 mm u příkopového žlabu osazeného do betonu</t>
  </si>
  <si>
    <t>-153435186</t>
  </si>
  <si>
    <t>"betonový žlab" (26,4+107,9+17,4+37,3+69,7)*5</t>
  </si>
  <si>
    <t>46</t>
  </si>
  <si>
    <t>966006132</t>
  </si>
  <si>
    <t>Odstranění značek dopravních nebo orientačních se sloupky s betonovými patkami</t>
  </si>
  <si>
    <t>-646927080</t>
  </si>
  <si>
    <t>997</t>
  </si>
  <si>
    <t>Přesun sutě</t>
  </si>
  <si>
    <t>47</t>
  </si>
  <si>
    <t>997221551</t>
  </si>
  <si>
    <t>Vodorovná doprava suti ze sypkých materiálů do 1 km</t>
  </si>
  <si>
    <t>2127891201</t>
  </si>
  <si>
    <t>48</t>
  </si>
  <si>
    <t>997221559</t>
  </si>
  <si>
    <t>Příplatek ZKD 1 km u vodorovné dopravy suti ze sypkých materiálů</t>
  </si>
  <si>
    <t>674752154</t>
  </si>
  <si>
    <t>16,098*24 'Přepočtené koeficientem množství</t>
  </si>
  <si>
    <t>49</t>
  </si>
  <si>
    <t>997221611</t>
  </si>
  <si>
    <t>Nakládání suti na dopravní prostředky pro vodorovnou dopravu</t>
  </si>
  <si>
    <t>1966300561</t>
  </si>
  <si>
    <t>50</t>
  </si>
  <si>
    <t>997221873</t>
  </si>
  <si>
    <t>Poplatek za uložení stavebního odpadu na recyklační skládce (skládkovné) zeminy a kamení zatříděného do Katalogu odpadů pod kódem 17 05 04</t>
  </si>
  <si>
    <t>-1569856989</t>
  </si>
  <si>
    <t>998</t>
  </si>
  <si>
    <t>Přesun hmot</t>
  </si>
  <si>
    <t>51</t>
  </si>
  <si>
    <t>998223011</t>
  </si>
  <si>
    <t>Přesun hmot pro pozemní komunikace s krytem dlážděným</t>
  </si>
  <si>
    <t>2015481659</t>
  </si>
  <si>
    <t>PSV</t>
  </si>
  <si>
    <t>Práce a dodávky PSV</t>
  </si>
  <si>
    <t>711</t>
  </si>
  <si>
    <t>Izolace proti vodě, vlhkosti a plynům</t>
  </si>
  <si>
    <t>52</t>
  </si>
  <si>
    <t>711161112</t>
  </si>
  <si>
    <t>Izolace proti zemní vlhkosti nopovou fólií vodorovná, nopek v 8,0 mm, tl do 0,6 mm</t>
  </si>
  <si>
    <t>2045331598</t>
  </si>
  <si>
    <t>25,7*0,3</t>
  </si>
  <si>
    <t>53</t>
  </si>
  <si>
    <t>998711101</t>
  </si>
  <si>
    <t>Přesun hmot tonážní pro izolace proti vodě, vlhkosti a plynům v objektech výšky do 6 m</t>
  </si>
  <si>
    <t>1286682821</t>
  </si>
  <si>
    <t>rýhy1N</t>
  </si>
  <si>
    <t>1,96</t>
  </si>
  <si>
    <t>rýhy2N</t>
  </si>
  <si>
    <t>79,945</t>
  </si>
  <si>
    <t>rýhy1P</t>
  </si>
  <si>
    <t>20,76</t>
  </si>
  <si>
    <t>rýhy2P</t>
  </si>
  <si>
    <t>299,356</t>
  </si>
  <si>
    <t>šachtyN</t>
  </si>
  <si>
    <t>4,2</t>
  </si>
  <si>
    <t>šachtyP</t>
  </si>
  <si>
    <t>45,45</t>
  </si>
  <si>
    <t>zásypS</t>
  </si>
  <si>
    <t>33,447</t>
  </si>
  <si>
    <t>IO 301 - Odvodnění</t>
  </si>
  <si>
    <t>418,224</t>
  </si>
  <si>
    <t xml:space="preserve">    3 - Svislé a kompletní konstrukce</t>
  </si>
  <si>
    <t xml:space="preserve">    4 - Vodorovné konstrukce</t>
  </si>
  <si>
    <t xml:space="preserve">    8 - Trubní vedení</t>
  </si>
  <si>
    <t>132251102</t>
  </si>
  <si>
    <t xml:space="preserve">Hloubení rýh nezapažených  š do 800 mm v hornině třídy těžitelnosti I, skupiny 3 objem do 50 m3 strojně</t>
  </si>
  <si>
    <t>72154429</t>
  </si>
  <si>
    <t>"přípojky UV"</t>
  </si>
  <si>
    <t>"V1 - DN 200" 1,1*0,8*0,2</t>
  </si>
  <si>
    <t>"V2 - DN 150" 1,2*0,8*0,9</t>
  </si>
  <si>
    <t xml:space="preserve">"V13 - DN 150" 1,1*0,8*0,5 </t>
  </si>
  <si>
    <t>"V14 - DN 200" 1*0,8*0,6</t>
  </si>
  <si>
    <t>132251253</t>
  </si>
  <si>
    <t>Hloubení rýh nezapažených š do 2000 mm v hornině třídy těžitelnosti I, skupiny 3 objem do 100 m3 strojně</t>
  </si>
  <si>
    <t>-1101676590</t>
  </si>
  <si>
    <t>"stoka D1" 29,47*1,2*0,3</t>
  </si>
  <si>
    <t>"stoka D4" 64,2*1,2*0,9</t>
  </si>
  <si>
    <t>132254102</t>
  </si>
  <si>
    <t>Hloubení rýh zapažených š do 800 mm v hornině třídy těžitelnosti I, skupiny 3 objem do 50 m3 strojně</t>
  </si>
  <si>
    <t>1729160059</t>
  </si>
  <si>
    <t>"V3 - DN 150" 3,9*0,8*1,2</t>
  </si>
  <si>
    <t>"V4 - DN 150" 1,7*0,8*1,5</t>
  </si>
  <si>
    <t>"V5 - DN 200" 1,5*0,8*1,5</t>
  </si>
  <si>
    <t>"V6 - DN 150" 1,7*0,8*1,5</t>
  </si>
  <si>
    <t>"V7 - DN 200" 1,5*0,8*1,2</t>
  </si>
  <si>
    <t>"V8 - DN 150" 1,7*0,8*1,2</t>
  </si>
  <si>
    <t>"V9 - DN 200" 1,6*0,8*1,6</t>
  </si>
  <si>
    <t>"V10 - DN 150" 1*0,8*1,9</t>
  </si>
  <si>
    <t>"V11 - DN 200" 2,2*0,8*1,9</t>
  </si>
  <si>
    <t>"V12 - DN 150" 1,2*0,8*1,2</t>
  </si>
  <si>
    <t>132254204</t>
  </si>
  <si>
    <t>Hloubení zapažených rýh š do 2000 mm v hornině třídy těžitelnosti I, skupiny 3 objem do 500 m3</t>
  </si>
  <si>
    <t>561473795</t>
  </si>
  <si>
    <t>"stoka D2" (52,45+72,71)*1,2*1,4</t>
  </si>
  <si>
    <t>"stoka D3" 43,67*1,2*1,7</t>
  </si>
  <si>
    <t>133251101</t>
  </si>
  <si>
    <t>Hloubení šachet nezapažených v hornině třídy těžitelnosti I, skupiny 3 objem do 20 m3</t>
  </si>
  <si>
    <t>-727031380</t>
  </si>
  <si>
    <t>"betonové šachty DN 1000"</t>
  </si>
  <si>
    <t>"D1-1" 1,5*1,5*0,9</t>
  </si>
  <si>
    <t>"D4-1" 1,5*1,5*0,7</t>
  </si>
  <si>
    <t>Mezisoučet</t>
  </si>
  <si>
    <t>"plastové šachty DN 600"</t>
  </si>
  <si>
    <t>"D4-2" 1*1*0,6</t>
  </si>
  <si>
    <t>133254102</t>
  </si>
  <si>
    <t>Hloubení šachet zapažených v hornině třídy těžitelnosti I, skupiny 3 objem do 50 m3</t>
  </si>
  <si>
    <t>-1489018658</t>
  </si>
  <si>
    <t>"D2-1" 1,5*1,5*3,1</t>
  </si>
  <si>
    <t>"D3-1" 1,5*1,5*1,9</t>
  </si>
  <si>
    <t>"D2-2" 1*1*2</t>
  </si>
  <si>
    <t>"D2-3" 1*1*1,3</t>
  </si>
  <si>
    <t>"D2-4" 1*1*1,4</t>
  </si>
  <si>
    <t>"D2-5" 1*1*1,2</t>
  </si>
  <si>
    <t>"D3-3" 1*1*1,6</t>
  </si>
  <si>
    <t>"D4-3" 1*1*1,2</t>
  </si>
  <si>
    <t>"horské vpusti"</t>
  </si>
  <si>
    <t>"V1" 1*1,5*1,5</t>
  </si>
  <si>
    <t>"V5" 1*1,5*1,5</t>
  </si>
  <si>
    <t>"V7" 1*1,5*1,5</t>
  </si>
  <si>
    <t>"V9" 1*1,5*1,5</t>
  </si>
  <si>
    <t>"V11" 1*1,5*1,5</t>
  </si>
  <si>
    <t>"V14" 1*1,5*1,5</t>
  </si>
  <si>
    <t>"uliční vpusti"</t>
  </si>
  <si>
    <t>"V2" 1*1*1,5</t>
  </si>
  <si>
    <t>"V3" 1*1*1,5</t>
  </si>
  <si>
    <t>"V4" 1*1*1,5</t>
  </si>
  <si>
    <t>"V6" 1*1*1,5</t>
  </si>
  <si>
    <t>"V8" 1*1*1,5</t>
  </si>
  <si>
    <t>"V10" 1*1*1,5</t>
  </si>
  <si>
    <t>"V12" 1*1*1,5</t>
  </si>
  <si>
    <t>"V13" 1*1*1,5</t>
  </si>
  <si>
    <t>151101101</t>
  </si>
  <si>
    <t>Zřízení příložného pažení a rozepření stěn rýh hl do 2 m</t>
  </si>
  <si>
    <t>-1557214582</t>
  </si>
  <si>
    <t>"V3 - DN 150" 3,9*2*1,2</t>
  </si>
  <si>
    <t>"V4 - DN 150" 1,7*2*1,5</t>
  </si>
  <si>
    <t>"V5 - DN 200" 1,5*2*1,5</t>
  </si>
  <si>
    <t>"V6 - DN 150" 1,7*2*1,5</t>
  </si>
  <si>
    <t>"V7 - DN 200" 1,5*2*1,2</t>
  </si>
  <si>
    <t>"V8 - DN 150" 1,7*2*1,2</t>
  </si>
  <si>
    <t>"V9 - DN 200" 1,6*2*1,6</t>
  </si>
  <si>
    <t>"V10 - DN 150" 1*2*1,9</t>
  </si>
  <si>
    <t>"V11 - DN 200" 2,2*2*1,9</t>
  </si>
  <si>
    <t>"V12 - DN 150" 1,2*2*1,2</t>
  </si>
  <si>
    <t>"stoka D2" (52,45+72,71)*2*1,4</t>
  </si>
  <si>
    <t>"stoka D3" 43,67*2*1,7</t>
  </si>
  <si>
    <t>151101111</t>
  </si>
  <si>
    <t>Odstranění příložného pažení a rozepření stěn rýh hl do 2 m</t>
  </si>
  <si>
    <t>1535948481</t>
  </si>
  <si>
    <t>151101201</t>
  </si>
  <si>
    <t>Zřízení příložného pažení stěn výkopu hl do 4 m</t>
  </si>
  <si>
    <t>1952633776</t>
  </si>
  <si>
    <t>"D2-1" 1,5*4*3,1</t>
  </si>
  <si>
    <t>"D3-1" 1,5*4*1,9</t>
  </si>
  <si>
    <t>"D2-2" 1*4*2</t>
  </si>
  <si>
    <t>"D2-3" 1*4*1,3</t>
  </si>
  <si>
    <t>"D2-4" 1*4*1,4</t>
  </si>
  <si>
    <t>"D2-5" 1*4*1,2</t>
  </si>
  <si>
    <t>"D3-3" 1*4*1,6</t>
  </si>
  <si>
    <t>"D4-3" 1*4*1,2</t>
  </si>
  <si>
    <t>"V1" (1+1,5)*2*1,5</t>
  </si>
  <si>
    <t>"V5" (1+1,5)*2*1,5</t>
  </si>
  <si>
    <t>"V7" (1+1,5)*2*1,5</t>
  </si>
  <si>
    <t>"V9" (1+1,5)*2*1,5</t>
  </si>
  <si>
    <t>"V11" (1+1,5)*2*1,5</t>
  </si>
  <si>
    <t>"V14" (1+1,5)*2*1,5</t>
  </si>
  <si>
    <t>"V2" 1*4*1,5</t>
  </si>
  <si>
    <t>"V3" 1*4*1,5</t>
  </si>
  <si>
    <t>"V4" 1*4*1,5</t>
  </si>
  <si>
    <t>"V6" 1*4*1,5</t>
  </si>
  <si>
    <t>"V8" 1*4*1,5</t>
  </si>
  <si>
    <t>"V10" 1*4*1,5</t>
  </si>
  <si>
    <t>"V12" 1*4*1,5</t>
  </si>
  <si>
    <t>"V13" 1*4*1,5</t>
  </si>
  <si>
    <t>151101211</t>
  </si>
  <si>
    <t>Odstranění příložného pažení stěn hl do 4 m</t>
  </si>
  <si>
    <t>1856574056</t>
  </si>
  <si>
    <t>151101301</t>
  </si>
  <si>
    <t>Zřízení rozepření stěn při pažení příložném hl do 4 m</t>
  </si>
  <si>
    <t>-791407151</t>
  </si>
  <si>
    <t>šachtyp</t>
  </si>
  <si>
    <t>151101311</t>
  </si>
  <si>
    <t>Odstranění rozepření stěn při pažení příložném hl do 4 m</t>
  </si>
  <si>
    <t>-889149341</t>
  </si>
  <si>
    <t>2013057354</t>
  </si>
  <si>
    <t>1320306386</t>
  </si>
  <si>
    <t>167151111</t>
  </si>
  <si>
    <t>Nakládání výkopku z hornin třídy těžitelnosti I, skupiny 1 až 3 přes 100 m3</t>
  </si>
  <si>
    <t>-1810974425</t>
  </si>
  <si>
    <t>-zásypS</t>
  </si>
  <si>
    <t>409971441</t>
  </si>
  <si>
    <t>-817100560</t>
  </si>
  <si>
    <t>174151101</t>
  </si>
  <si>
    <t>Zásyp jam, šachet rýh nebo kolem objektů sypaninou se zhutněním</t>
  </si>
  <si>
    <t>-631432350</t>
  </si>
  <si>
    <t>"nakupovaný"</t>
  </si>
  <si>
    <t>"V2" 1*1*1,5-3,14*0,25*0,25*1,5</t>
  </si>
  <si>
    <t>"V3" 1*1*1,5-3,14*0,25*0,25*1,5</t>
  </si>
  <si>
    <t>"V4" 1*1*1,5-3,14*0,25*0,25*1,5</t>
  </si>
  <si>
    <t>"V6" 1*1*1,5-3,14*0,25*0,25*1,5</t>
  </si>
  <si>
    <t>"V8" 1*1*1,5-3,14*0,25*0,25*1,5</t>
  </si>
  <si>
    <t>"V10" 1*1*1,5-3,14*0,25*0,25*1,5</t>
  </si>
  <si>
    <t>"V12" 1*1*1,5-3,14*0,25*0,25*1,5</t>
  </si>
  <si>
    <t>"V13" 1*1*1,5-3,14*0,25*0,25*1,5</t>
  </si>
  <si>
    <t>"stoka D2" (52,45+72,71)*1,2*(1,4-0,1-0,3-0,3)</t>
  </si>
  <si>
    <t>"stoka D3" 43,67*1,2*(1,7-0,1-0,3-0,3)</t>
  </si>
  <si>
    <t>"stoka D4" 64,2*1,2*(0,9-0,1-0,3-0,3)</t>
  </si>
  <si>
    <t>zásypN</t>
  </si>
  <si>
    <t>"stávající"</t>
  </si>
  <si>
    <t>"V2 - DN 150" 1,2*0,8*(0,9-0,1-0,15-0,3)</t>
  </si>
  <si>
    <t>"V3 - DN 150" 3,9*0,8*(1,2-0,1-0,15-0,3)</t>
  </si>
  <si>
    <t>"V4 - DN 150" 1,7*0,8*(1,5-0,1-0,15-0,3)</t>
  </si>
  <si>
    <t>"V5 - DN 200" 1,5*0,8*(1,5-0,1-0,2-0,3)</t>
  </si>
  <si>
    <t>"V6 - DN 150" 1,7*0,8*(1,5-0,1-0,15-0,3)</t>
  </si>
  <si>
    <t>"V7 - DN 200" 1,5*0,8*(1,2-0,1-0,15-0,3)</t>
  </si>
  <si>
    <t>"V8 - DN 150" 1,7*0,8*(1,2-0,1-0,15-0,3)</t>
  </si>
  <si>
    <t>"V9 - DN 200" 1,6*0,8*(1,6-0,1-0,2-0,3)</t>
  </si>
  <si>
    <t>"V10 - DN 150" 1*0,8*(1,9-0,1-0,15-0,3)</t>
  </si>
  <si>
    <t>"V11 - DN 200" 2,2*0,8*(1,9-0,1-0,2-0,3)</t>
  </si>
  <si>
    <t>"V12 - DN 150" 1,2*0,8*(1,2-0,1-0,15-0,3)</t>
  </si>
  <si>
    <t>"D1-1" 1,5*1,5*0,9-3,14*0,5*0,5*0,9</t>
  </si>
  <si>
    <t>"D2-1" 1,5*1,5*3,1-3,14*0,5*0,5*3,1</t>
  </si>
  <si>
    <t>"D3-1" 1,5*1,5*1,9-3,14*0,5*0,5*1,9</t>
  </si>
  <si>
    <t>"D4-1" 1,5*1,5*0,7-3,14*0,5*0,5*0,7</t>
  </si>
  <si>
    <t>"D2-2" 1*1*2-3,14*0,3*0,3*2</t>
  </si>
  <si>
    <t>"D2-3" 1*1*1,3-3,14*0,3*0,3*1,3</t>
  </si>
  <si>
    <t>"D2-4" 1*1*1,4-3,14*0,3*0,3*1,4</t>
  </si>
  <si>
    <t>"D2-5" 1*1*1,2-3,14*0,3*0,3*1,2</t>
  </si>
  <si>
    <t>"D3-3" 1*1*1,6-3,14*0,3*0,3*1,6</t>
  </si>
  <si>
    <t>"D4-2" 1*1*0,6-3,14*0,3*0,3*0,6</t>
  </si>
  <si>
    <t>"D4-3" 1*1*1,2-3,14*0,3*0,3*1,2</t>
  </si>
  <si>
    <t>"V1" 1*1,5*1,5-0,8*1,3*1,5</t>
  </si>
  <si>
    <t>"V5" 1*1,5*1,5-0,8*1,3*1,5</t>
  </si>
  <si>
    <t>"V7" 1*1,5*1,5-0,8*1,3*1,5</t>
  </si>
  <si>
    <t>"V9" 1*1,5*1,5-0,8*1,3*1,5</t>
  </si>
  <si>
    <t>"V11" 1*1,5*1,5-0,8*1,3*1,5</t>
  </si>
  <si>
    <t>"V14" 1*1,5*1,5-0,8*1,3*1,5</t>
  </si>
  <si>
    <t>58343959</t>
  </si>
  <si>
    <t>kamenivo drcené hrubé frakce 32/63</t>
  </si>
  <si>
    <t>249898868</t>
  </si>
  <si>
    <t>172,946*2 'Přepočtené koeficientem množství</t>
  </si>
  <si>
    <t>58344171</t>
  </si>
  <si>
    <t>štěrkodrť frakce 0/32</t>
  </si>
  <si>
    <t>586173154</t>
  </si>
  <si>
    <t>9,648*2 'Přepočtené koeficientem množství</t>
  </si>
  <si>
    <t>175151101</t>
  </si>
  <si>
    <t>Obsypání potrubí strojně sypaninou bez prohození, uloženou do 3 m</t>
  </si>
  <si>
    <t>2057643714</t>
  </si>
  <si>
    <t>"V1 - DN 200" 1,1*(0,8*0,5-3,14*0,1*0,1)</t>
  </si>
  <si>
    <t>"V2 - DN 150" 1,2*(0,8*0,45-3,14*0,075*0,075)</t>
  </si>
  <si>
    <t>"V3 - DN 150" 3,9*(0,8*0,45-3,14*0,075*0,075)</t>
  </si>
  <si>
    <t>"V4 - DN 150" 1,7*(0,8*0,45-3,14*0,075*0,075)</t>
  </si>
  <si>
    <t>"V5 - DN 200" 1,5*(0,8*0,5-3,14*0,1*0,1)</t>
  </si>
  <si>
    <t>"V6 - DN 150" 1,7*(0,8*0,45-3,14*0,075*0,075)</t>
  </si>
  <si>
    <t>"V7 - DN 200" 1,5*(0,8*0,5-3,14*0,1*0,1)</t>
  </si>
  <si>
    <t>"V8 - DN 150" 1,7*(0,8*0,45-3,14*0,075*0,075)</t>
  </si>
  <si>
    <t>"V9 - DN 200" 1,6*(0,8*0,5-3,14*0,1*0,1)</t>
  </si>
  <si>
    <t>"V10 - DN 150" 1*(0,8*0,45-3,14*0,075*0,075)</t>
  </si>
  <si>
    <t>"V11 - DN 200" 2,2*(0,8*0,5-3,14*0,1*0,1)</t>
  </si>
  <si>
    <t>"V12 - DN 150" 1,2*(0,8*0,45-3,14*0,075*0,075)</t>
  </si>
  <si>
    <t>"V13 - DN 150" 1,1*(0,8*0,45-3,14*0,075*0,075)</t>
  </si>
  <si>
    <t>"V14 - DN 200" 1*(0,8*0,5-3,14*0,1*0,1)</t>
  </si>
  <si>
    <t>"stoka D1" 29,47*(1,2*0,6-3,14*0,15*0,15)</t>
  </si>
  <si>
    <t>"stoka D2" (52,45+72,71)*(1,2*0,6-3,14*0,15*0,15)</t>
  </si>
  <si>
    <t>"stoka D3" 43,67*(1,2*0,6-3,14*0,15*0,15)</t>
  </si>
  <si>
    <t>"stoka D4" 64,2*(1,2*0,6-3,14*0,15*0,15)</t>
  </si>
  <si>
    <t>58341341</t>
  </si>
  <si>
    <t>kamenivo drcené drobné frakce 0/4</t>
  </si>
  <si>
    <t>-2070482900</t>
  </si>
  <si>
    <t>7,903*2 'Přepočtené koeficientem množství</t>
  </si>
  <si>
    <t>-1618055706</t>
  </si>
  <si>
    <t>170,454*2 'Přepočtené koeficientem množství</t>
  </si>
  <si>
    <t>1393961874</t>
  </si>
  <si>
    <t>"V1 - DN 200" 1,1*0,8</t>
  </si>
  <si>
    <t>"V2 - DN 150" 1,2*0,8</t>
  </si>
  <si>
    <t>"V3 - DN 150" 3,9*0,8</t>
  </si>
  <si>
    <t>"V4 - DN 150" 1,7*0,8</t>
  </si>
  <si>
    <t>"V5 - DN 200" 1,5*0,8</t>
  </si>
  <si>
    <t>"V6 - DN 150" 1,7*0,8</t>
  </si>
  <si>
    <t>"V7 - DN 200" 1,5*0,8</t>
  </si>
  <si>
    <t>"V8 - DN 150" 1,7*0,8</t>
  </si>
  <si>
    <t>"V9 - DN 200" 1,6*0,8</t>
  </si>
  <si>
    <t>"V10 - DN 150" 1*0,8</t>
  </si>
  <si>
    <t>"V11 - DN 200" 2,2*0,8</t>
  </si>
  <si>
    <t>"V12 - DN 150" 1,2*0,8</t>
  </si>
  <si>
    <t>"V13 - DN 150" 1,1*0,8</t>
  </si>
  <si>
    <t>"V14 - DN 200" 1*0,8</t>
  </si>
  <si>
    <t>"stoka D1" 29,47*1,2</t>
  </si>
  <si>
    <t>"stoka D2" (52,45+72,71)*1,2</t>
  </si>
  <si>
    <t>"stoka D3" 43,67*1,2</t>
  </si>
  <si>
    <t>"stoka D4" 64,2*1,2</t>
  </si>
  <si>
    <t>"D1-1" 1,5*1,5</t>
  </si>
  <si>
    <t>"D2-1" 1,5*1,5</t>
  </si>
  <si>
    <t>"D3-1" 1,5*1,5</t>
  </si>
  <si>
    <t>"D4-1" 1,5*1,5</t>
  </si>
  <si>
    <t>"D2-2" 1*1</t>
  </si>
  <si>
    <t>"D2-3" 1*1</t>
  </si>
  <si>
    <t>"D2-4" 1*1</t>
  </si>
  <si>
    <t>"D2-5" 1*1</t>
  </si>
  <si>
    <t>"D3-3" 1*1</t>
  </si>
  <si>
    <t>"D4-2" 1*1</t>
  </si>
  <si>
    <t>"D4-3" 1*1</t>
  </si>
  <si>
    <t>"V1" 1*1,5</t>
  </si>
  <si>
    <t>"V5" 1*1,5</t>
  </si>
  <si>
    <t>"V7" 1*1,5</t>
  </si>
  <si>
    <t>"V9" 1*1,5</t>
  </si>
  <si>
    <t>"V11" 1*1,5</t>
  </si>
  <si>
    <t>"V14" 1*1,5</t>
  </si>
  <si>
    <t>"V2" 1*1</t>
  </si>
  <si>
    <t>"V3" 1*1</t>
  </si>
  <si>
    <t>"V4" 1*1</t>
  </si>
  <si>
    <t>"V6" 1*1</t>
  </si>
  <si>
    <t>"V8" 1*1</t>
  </si>
  <si>
    <t>"V10" 1*1</t>
  </si>
  <si>
    <t>"V12" 1*1</t>
  </si>
  <si>
    <t>"V13" 1*1</t>
  </si>
  <si>
    <t>211971122</t>
  </si>
  <si>
    <t>Zřízení opláštění žeber nebo trativodů geotextilií v rýze nebo zářezu přes 1:2 š přes 2,5 m</t>
  </si>
  <si>
    <t>-1127027082</t>
  </si>
  <si>
    <t>"stoka D1" 29,47*(1,2*2+0,7*2)</t>
  </si>
  <si>
    <t>"stoka D2" (52,45+72,71)*(1,2*2+0,7*2)</t>
  </si>
  <si>
    <t>"stoka D3" 43,67*(1,2*2+0,7*2)</t>
  </si>
  <si>
    <t>"stoka D4" 64,2*(1,2*2+0,7*2)</t>
  </si>
  <si>
    <t>69311068</t>
  </si>
  <si>
    <t>geotextilie netkaná separační, ochranná, filtrační, drenážní PP 300g/m2</t>
  </si>
  <si>
    <t>-1444652044</t>
  </si>
  <si>
    <t>Svislé a kompletní konstrukce</t>
  </si>
  <si>
    <t>359901211</t>
  </si>
  <si>
    <t>Monitoring stoky jakékoli výšky na nové kanalizaci</t>
  </si>
  <si>
    <t>203588855</t>
  </si>
  <si>
    <t>13,5+7,9</t>
  </si>
  <si>
    <t>Vodorovné konstrukce</t>
  </si>
  <si>
    <t>451572111</t>
  </si>
  <si>
    <t>Lože pod potrubí otevřený výkop z kameniva drobného těženého</t>
  </si>
  <si>
    <t>1474816108</t>
  </si>
  <si>
    <t>"V1 - DN 200" 1,1*0,8*0,1</t>
  </si>
  <si>
    <t>"V2 - DN 150" 1,2*0,8*0,1</t>
  </si>
  <si>
    <t>"V3 - DN 150" 3,9*0,8*0,1</t>
  </si>
  <si>
    <t>"V4 - DN 150" 1,7*0,8*0,1</t>
  </si>
  <si>
    <t>"V5 - DN 200" 1,5*0,8*0,1</t>
  </si>
  <si>
    <t>"V6 - DN 150" 1,7*0,8*0,1</t>
  </si>
  <si>
    <t>"V7 - DN 200" 1,5*0,8*0,1</t>
  </si>
  <si>
    <t>"V8 - DN 150" 1,7*0,8*0,1</t>
  </si>
  <si>
    <t>"V9 - DN 200" 1,6*0,8*0,1</t>
  </si>
  <si>
    <t>"V10 - DN 150" 1*0,8*0,1</t>
  </si>
  <si>
    <t>"V11 - DN 200" 2,2*0,8*0,1</t>
  </si>
  <si>
    <t>"V12 - DN 150" 1,2*0,8*0,1</t>
  </si>
  <si>
    <t>"V13 - DN 150" 1,1*0,8*0,1</t>
  </si>
  <si>
    <t>"V14 - DN 200" 1*0,8*0,1</t>
  </si>
  <si>
    <t>"stoka D1" 29,47*1,2*0,1</t>
  </si>
  <si>
    <t>"stoka D2" (52,45+72,71)*1,2*0,1</t>
  </si>
  <si>
    <t>"stoka D3" 43,67*1,2*0,1</t>
  </si>
  <si>
    <t>"stoka D4" 64,2*1,2*0,1</t>
  </si>
  <si>
    <t>"D1-1" 1,5*1,5*0,1</t>
  </si>
  <si>
    <t>"D2-1" 1,5*1,5*0,1</t>
  </si>
  <si>
    <t>"D3-1" 1,5*1,5*0,1</t>
  </si>
  <si>
    <t>"D4-1" 1,5*1,5*0,1</t>
  </si>
  <si>
    <t>"D2-2" 1*1*0,1</t>
  </si>
  <si>
    <t>"D2-3" 1*1*0,1</t>
  </si>
  <si>
    <t>"D2-4" 1*1*0,1</t>
  </si>
  <si>
    <t>"D2-5" 1*1*0,1</t>
  </si>
  <si>
    <t>"D3-3" 1*1*0,1</t>
  </si>
  <si>
    <t>"D4-2" 1*1*0,1</t>
  </si>
  <si>
    <t>"D4-3" 1*1*0,1</t>
  </si>
  <si>
    <t>"V1" 1*1,5*0,1</t>
  </si>
  <si>
    <t>"V5" 1*1,5*0,1</t>
  </si>
  <si>
    <t>"V7" 1*1,5*0,1</t>
  </si>
  <si>
    <t>"V9" 1*1,5*0,1</t>
  </si>
  <si>
    <t>"V11" 1*1,5*0,1</t>
  </si>
  <si>
    <t>"V14" 1*1,5*0,1</t>
  </si>
  <si>
    <t>"V2" 1*1*0,1</t>
  </si>
  <si>
    <t>"V3" 1*1*0,1</t>
  </si>
  <si>
    <t>"V4" 1*1*0,1</t>
  </si>
  <si>
    <t>"V6" 1*1*0,1</t>
  </si>
  <si>
    <t>"V8" 1*1*0,1</t>
  </si>
  <si>
    <t>"V10" 1*1*0,1</t>
  </si>
  <si>
    <t>"V12" 1*1*0,1</t>
  </si>
  <si>
    <t>"V13" 1*1*0,1</t>
  </si>
  <si>
    <t>452311151</t>
  </si>
  <si>
    <t>Podkladní desky z betonu prostého tř. C 20/25 otevřený výkop</t>
  </si>
  <si>
    <t>980026782</t>
  </si>
  <si>
    <t>"D1-1" 1,25*1,25*0,15</t>
  </si>
  <si>
    <t>"D2-1" 1,25*1,25*0,15</t>
  </si>
  <si>
    <t>"D3-1" 1,25*1,25*0,15</t>
  </si>
  <si>
    <t>"D4-1" 1,25*1,25*0,15</t>
  </si>
  <si>
    <t>"D2-2" 0,8*0,8*0,15</t>
  </si>
  <si>
    <t>"D2-3" 0,8*0,8*0,15</t>
  </si>
  <si>
    <t>"D2-4" 0,8*0,8*0,15</t>
  </si>
  <si>
    <t>"D2-5" 0,8*0,8*0,15</t>
  </si>
  <si>
    <t>"D3-3" 0,8*0,8*0,15</t>
  </si>
  <si>
    <t>"D4-2" 0,8*0,8*0,15</t>
  </si>
  <si>
    <t>"D4-3" 0,8*0,8*0,15</t>
  </si>
  <si>
    <t>"V1" 1*1,5*0,15</t>
  </si>
  <si>
    <t>"V5" 1*1,5*0,15</t>
  </si>
  <si>
    <t>"V7" 1*1,5*0,15</t>
  </si>
  <si>
    <t>"V9" 1*1,5*0,15</t>
  </si>
  <si>
    <t>"V11" 1*1,5*0,15</t>
  </si>
  <si>
    <t>"V14" 1*1,5*0,15</t>
  </si>
  <si>
    <t>"V2" 0,8*0,8*0,15</t>
  </si>
  <si>
    <t>"V3" 0,8*0,8*0,15</t>
  </si>
  <si>
    <t>"V4" 0,8*0,8*0,15</t>
  </si>
  <si>
    <t>"V6" 0,8*0,8*0,15</t>
  </si>
  <si>
    <t>"V8" 0,8*0,8*0,15</t>
  </si>
  <si>
    <t>"V10" 0,8*0,8*0,15</t>
  </si>
  <si>
    <t>"V12" 0,8*0,8*0,15</t>
  </si>
  <si>
    <t>"V13" 0,8*0,8*0,15</t>
  </si>
  <si>
    <t>452368211</t>
  </si>
  <si>
    <t>Výztuž podkladních desek nebo bloků nebo pražců otevřený výkop ze svařovaných sítí Kari</t>
  </si>
  <si>
    <t>-956510610</t>
  </si>
  <si>
    <t>"D1-1" 1,25*1,25*5,4*1,1/1000</t>
  </si>
  <si>
    <t>"D2-1" 1,25*1,25*5,4*1,1/1000</t>
  </si>
  <si>
    <t>"D3-1" 1,25*1,25*5,4*1,1/1000</t>
  </si>
  <si>
    <t>"D4-1" 1,25*1,25*5,4*1,1/1000</t>
  </si>
  <si>
    <t>"D2-2" 0,8*0,8*5,4*1,1/1000</t>
  </si>
  <si>
    <t>"D2-3" 0,8*0,8*5,4*1,1/1000</t>
  </si>
  <si>
    <t>"D2-4" 0,8*0,8*5,4*1,1/1000</t>
  </si>
  <si>
    <t>"D2-5" 0,8*0,8*5,4*1,1/1000</t>
  </si>
  <si>
    <t>"D3-3" 0,8*0,8*5,4*1,1/1000</t>
  </si>
  <si>
    <t>"D4-2" 0,8*0,8*5,4*1,1/1000</t>
  </si>
  <si>
    <t>"D4-3" 0,8*0,8*5,4*1,1/1000</t>
  </si>
  <si>
    <t>"V1" 1*1,5*5,4*1,1/1000</t>
  </si>
  <si>
    <t>"V5" 1*1,5*5,4*1,1/1000</t>
  </si>
  <si>
    <t>"V7" 1*1,5*5,4*1,1/1000</t>
  </si>
  <si>
    <t>"V9" 1*1,5*5,4*1,1/1000</t>
  </si>
  <si>
    <t>"V11" 1*1,5*5,4*1,1/1000</t>
  </si>
  <si>
    <t>"V14" 1*1,5*5,4*1,1/1000</t>
  </si>
  <si>
    <t>"V2" 0,8*0,8*5,4*1,1/1000</t>
  </si>
  <si>
    <t>"V3" 0,8*0,8*5,4*1,1/1000</t>
  </si>
  <si>
    <t>"V4" 0,8*0,8*5,4*1,1/1000</t>
  </si>
  <si>
    <t>"V6" 0,8*0,8*5,4*1,1/1000</t>
  </si>
  <si>
    <t>"V8" 0,8*0,8*5,4*1,1/1000</t>
  </si>
  <si>
    <t>"V10" 0,8*0,8*5,4*1,1/1000</t>
  </si>
  <si>
    <t>"V12" 0,8*0,8*5,4*1,1/1000</t>
  </si>
  <si>
    <t>"V13" 0,8*0,8*5,4*1,1/1000</t>
  </si>
  <si>
    <t>Trubní vedení</t>
  </si>
  <si>
    <t>871315221</t>
  </si>
  <si>
    <t>Kanalizační potrubí z tvrdého PVC jednovrstvé tuhost třídy SN8 DN 160</t>
  </si>
  <si>
    <t>-1212043565</t>
  </si>
  <si>
    <t>"V2 - DN 150" 1,2</t>
  </si>
  <si>
    <t>"V3 - DN 150" 3,9</t>
  </si>
  <si>
    <t>"V4 - DN 150" 1,7</t>
  </si>
  <si>
    <t>"V6 - DN 150" 1,7</t>
  </si>
  <si>
    <t>"V8 - DN 150" 1,7</t>
  </si>
  <si>
    <t>"V10 - DN 150" 1</t>
  </si>
  <si>
    <t>"V12 - DN 150" 1,2</t>
  </si>
  <si>
    <t>"V13 - DN 150" 1,1</t>
  </si>
  <si>
    <t>871355221</t>
  </si>
  <si>
    <t>Kanalizační potrubí z tvrdého PVC jednovrstvé tuhost třídy SN8 DN 200</t>
  </si>
  <si>
    <t>-1472242796</t>
  </si>
  <si>
    <t>"V1 - DN 200" 1,1</t>
  </si>
  <si>
    <t>"V5 - DN 200" 1,5</t>
  </si>
  <si>
    <t>"V7 - DN 200" 1,5</t>
  </si>
  <si>
    <t>"V9 - DN 200" 1,6</t>
  </si>
  <si>
    <t>"V11 - DN 200" 2,2</t>
  </si>
  <si>
    <t>871370430</t>
  </si>
  <si>
    <t>Montáž kanalizačního potrubí korugovaného SN 16 z polypropylenu DN 300</t>
  </si>
  <si>
    <t>860828304</t>
  </si>
  <si>
    <t>"stoka D1" 29,47</t>
  </si>
  <si>
    <t>"stoka D2" 52,45+72,71</t>
  </si>
  <si>
    <t>"stoka D3" 43,67</t>
  </si>
  <si>
    <t>"stoka D4" 64,2</t>
  </si>
  <si>
    <t>28617278x</t>
  </si>
  <si>
    <t>trubka kanalizační PP korugovaná DN 300x6000mm SN16 - drenážní</t>
  </si>
  <si>
    <t>-558678163</t>
  </si>
  <si>
    <t>262,5*1,015 'Přepočtené koeficientem množství</t>
  </si>
  <si>
    <t>877315211</t>
  </si>
  <si>
    <t>Montáž tvarovek z tvrdého PVC-systém KG nebo z polypropylenu-systém KG 2000 jednoosé DN 160</t>
  </si>
  <si>
    <t>1543988200</t>
  </si>
  <si>
    <t>8*4</t>
  </si>
  <si>
    <t>28611361</t>
  </si>
  <si>
    <t>koleno kanalizační PVC KG 160x45°</t>
  </si>
  <si>
    <t>1449617175</t>
  </si>
  <si>
    <t>877355211</t>
  </si>
  <si>
    <t>Montáž tvarovek z tvrdého PVC-systém KG nebo z polypropylenu-systém KG 2000 jednoosé DN 200</t>
  </si>
  <si>
    <t>-301322836</t>
  </si>
  <si>
    <t>5*4</t>
  </si>
  <si>
    <t>28611366</t>
  </si>
  <si>
    <t>koleno kanalizace PVC KG 200x45°</t>
  </si>
  <si>
    <t>1701915098</t>
  </si>
  <si>
    <t>892312121</t>
  </si>
  <si>
    <t>Tlaková zkouška vzduchem potrubí DN 150 těsnícím vakem ucpávkovým</t>
  </si>
  <si>
    <t>úsek</t>
  </si>
  <si>
    <t>-459305510</t>
  </si>
  <si>
    <t>"přípojky UV" 8</t>
  </si>
  <si>
    <t>892352121</t>
  </si>
  <si>
    <t>Tlaková zkouška vzduchem potrubí DN 200 těsnícím vakem ucpávkovým</t>
  </si>
  <si>
    <t>1185919325</t>
  </si>
  <si>
    <t>"HV" 5</t>
  </si>
  <si>
    <t>892442121</t>
  </si>
  <si>
    <t>Tlaková zkouška vzduchem potrubí DN 600 těsnícím vakem ucpávkovým</t>
  </si>
  <si>
    <t>-1197028701</t>
  </si>
  <si>
    <t>"šachty plastové" 7</t>
  </si>
  <si>
    <t>892492121</t>
  </si>
  <si>
    <t>Tlaková zkouška vzduchem potrubí DN 1000 těsnícím vakem ucpávkovým</t>
  </si>
  <si>
    <t>-456205348</t>
  </si>
  <si>
    <t>"šachty betonové" 4</t>
  </si>
  <si>
    <t>894411121</t>
  </si>
  <si>
    <t>Zřízení šachet kanalizačních z betonových dílců na potrubí DN nad 200 do 300 dno beton tř. C 25/30</t>
  </si>
  <si>
    <t>-1388844211</t>
  </si>
  <si>
    <t>59224033</t>
  </si>
  <si>
    <t>dno betonové šachtové DN 300 žlab kamenina nástupnice beton 100x78,5x15cm</t>
  </si>
  <si>
    <t>39362400</t>
  </si>
  <si>
    <t>59224056</t>
  </si>
  <si>
    <t>kónus pro kanalizační šachty s kapsovým stupadlem 100/62,5x67x12cm</t>
  </si>
  <si>
    <t>-228713983</t>
  </si>
  <si>
    <t>59224161</t>
  </si>
  <si>
    <t>skruž kanalizační s ocelovými stupadly 100x50x12cm</t>
  </si>
  <si>
    <t>-1443233141</t>
  </si>
  <si>
    <t>59224162</t>
  </si>
  <si>
    <t>skruž kanalizační s ocelovými stupadly 100x100x12cm</t>
  </si>
  <si>
    <t>437109656</t>
  </si>
  <si>
    <t>59224348</t>
  </si>
  <si>
    <t>těsnění elastomerové pro spojení šachetních dílů DN 1000</t>
  </si>
  <si>
    <t>-1584675474</t>
  </si>
  <si>
    <t>59224160</t>
  </si>
  <si>
    <t>skruž kanalizační s ocelovými stupadly 100x25x12cm</t>
  </si>
  <si>
    <t>-1553578663</t>
  </si>
  <si>
    <t>894812325</t>
  </si>
  <si>
    <t>Revizní a čistící šachta z PP typ DN 600/315 šachtové dno průtočné</t>
  </si>
  <si>
    <t>1502894391</t>
  </si>
  <si>
    <t>894812331</t>
  </si>
  <si>
    <t>Revizní a čistící šachta z PP DN 600 šachtová roura korugovaná světlé hloubky 1000 mm</t>
  </si>
  <si>
    <t>-1800713684</t>
  </si>
  <si>
    <t>894812332</t>
  </si>
  <si>
    <t>Revizní a čistící šachta z PP DN 600 šachtová roura korugovaná světlé hloubky 2000 mm</t>
  </si>
  <si>
    <t>470997101</t>
  </si>
  <si>
    <t>894812339</t>
  </si>
  <si>
    <t>Příplatek k rourám revizní a čistící šachty z PP DN 600 za uříznutí šachtové roury</t>
  </si>
  <si>
    <t>1850371467</t>
  </si>
  <si>
    <t>54</t>
  </si>
  <si>
    <t>894812351</t>
  </si>
  <si>
    <t>Revizní a čistící šachta z PP DN 600 poklop litinový pro třídu zatížení A15 s betonovým prstencem</t>
  </si>
  <si>
    <t>-1392560736</t>
  </si>
  <si>
    <t>55</t>
  </si>
  <si>
    <t>895931111</t>
  </si>
  <si>
    <t>Vpusti kanalizačních horské z betonu prostého C12/15 velikosti 1200/600 mm</t>
  </si>
  <si>
    <t>1352786428</t>
  </si>
  <si>
    <t>56</t>
  </si>
  <si>
    <t>895941111</t>
  </si>
  <si>
    <t>Zřízení vpusti kanalizační uliční z betonových dílců typ UV-50 normální</t>
  </si>
  <si>
    <t>-1950360017</t>
  </si>
  <si>
    <t>57</t>
  </si>
  <si>
    <t>59223852</t>
  </si>
  <si>
    <t>dno pro uliční vpusť s kalovou prohlubní betonové 450x300x50mm</t>
  </si>
  <si>
    <t>-1932703482</t>
  </si>
  <si>
    <t>58</t>
  </si>
  <si>
    <t>59223854</t>
  </si>
  <si>
    <t>skruž pro uliční vpusť s výtokovým otvorem PVC betonová 450x350x50mm</t>
  </si>
  <si>
    <t>-1102496182</t>
  </si>
  <si>
    <t>59</t>
  </si>
  <si>
    <t>59223858</t>
  </si>
  <si>
    <t>skruž pro uliční vpusť horní betonová 450x570x50mm</t>
  </si>
  <si>
    <t>-289250067</t>
  </si>
  <si>
    <t>60</t>
  </si>
  <si>
    <t>59223864</t>
  </si>
  <si>
    <t>prstenec pro uliční vpusť vyrovnávací betonový 390x60x130mm</t>
  </si>
  <si>
    <t>251363432</t>
  </si>
  <si>
    <t>61</t>
  </si>
  <si>
    <t>899102112</t>
  </si>
  <si>
    <t>Osazení poklopů litinových nebo ocelových včetně rámů pro třídu zatížení A15, A50</t>
  </si>
  <si>
    <t>1588313028</t>
  </si>
  <si>
    <t>62</t>
  </si>
  <si>
    <t>28661932</t>
  </si>
  <si>
    <t>poklop šachtový litinový dno DN 600 pro třídu zatížení A15</t>
  </si>
  <si>
    <t>-237506484</t>
  </si>
  <si>
    <t>63</t>
  </si>
  <si>
    <t>899204112</t>
  </si>
  <si>
    <t>Osazení mříží litinových včetně rámů a košů na bahno pro třídu zatížení D400, E600</t>
  </si>
  <si>
    <t>367791403</t>
  </si>
  <si>
    <t>"UV" 7</t>
  </si>
  <si>
    <t>64</t>
  </si>
  <si>
    <t>55242320</t>
  </si>
  <si>
    <t>mříž vtoková litinová plochá 500x500mm</t>
  </si>
  <si>
    <t>2054975931</t>
  </si>
  <si>
    <t>65</t>
  </si>
  <si>
    <t>998276101</t>
  </si>
  <si>
    <t>Přesun hmot pro trubní vedení z trub z plastických hmot otevřený výkop</t>
  </si>
  <si>
    <t>648694741</t>
  </si>
  <si>
    <t>SO 000 -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</si>
  <si>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</si>
  <si>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</si>
  <si>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</si>
  <si>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</si>
  <si>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</si>
  <si>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</si>
  <si>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</si>
  <si>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012103000x</t>
  </si>
  <si>
    <t>Vytyčení sítí</t>
  </si>
  <si>
    <t>soubor</t>
  </si>
  <si>
    <t>1024</t>
  </si>
  <si>
    <t>-1125402792</t>
  </si>
  <si>
    <t>012203000</t>
  </si>
  <si>
    <t>Geodetické práce při provádění stavby</t>
  </si>
  <si>
    <t>-335739328</t>
  </si>
  <si>
    <t>012303000</t>
  </si>
  <si>
    <t>Geodetické práce po výstavbě</t>
  </si>
  <si>
    <t>-578743380</t>
  </si>
  <si>
    <t>012403000</t>
  </si>
  <si>
    <t>Kartografické práce</t>
  </si>
  <si>
    <t>-2058372924</t>
  </si>
  <si>
    <t>013254000</t>
  </si>
  <si>
    <t>Dokumentace skutečného provedení stavby</t>
  </si>
  <si>
    <t>-870487367</t>
  </si>
  <si>
    <t>VRN3</t>
  </si>
  <si>
    <t>Zařízení staveniště</t>
  </si>
  <si>
    <t>030001000</t>
  </si>
  <si>
    <t>1959286853</t>
  </si>
  <si>
    <t>034303000</t>
  </si>
  <si>
    <t>Dopravní značení na staveništi</t>
  </si>
  <si>
    <t>1027658463</t>
  </si>
  <si>
    <t>VRN4</t>
  </si>
  <si>
    <t>Inženýrská činnost</t>
  </si>
  <si>
    <t>041403000</t>
  </si>
  <si>
    <t>Koordinátor BOZP na staveništi</t>
  </si>
  <si>
    <t>-1553565495</t>
  </si>
  <si>
    <t>045203000</t>
  </si>
  <si>
    <t>Kompletační činnost</t>
  </si>
  <si>
    <t>-1695695779</t>
  </si>
  <si>
    <t>045303000</t>
  </si>
  <si>
    <t>Koordinační činnost</t>
  </si>
  <si>
    <t>-1656278127</t>
  </si>
  <si>
    <t>SEZNAM FIGUR</t>
  </si>
  <si>
    <t>Výměra</t>
  </si>
  <si>
    <t xml:space="preserve"> SO 101</t>
  </si>
  <si>
    <t>Použití figury:</t>
  </si>
  <si>
    <t xml:space="preserve"> IO 301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</si>
</sst>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SK20009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Nový chodník podél silnice III/28430 v obci Holovousy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18. 2. 2020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Holovousy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EBERGIAPROJEKT CZ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Martin Škrabal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Komunikace'!J30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101 - Komunikace'!P125</f>
        <v>0</v>
      </c>
      <c r="AV95" s="129">
        <f>'SO 101 - Komunikace'!J33</f>
        <v>0</v>
      </c>
      <c r="AW95" s="129">
        <f>'SO 101 - Komunikace'!J34</f>
        <v>0</v>
      </c>
      <c r="AX95" s="129">
        <f>'SO 101 - Komunikace'!J35</f>
        <v>0</v>
      </c>
      <c r="AY95" s="129">
        <f>'SO 101 - Komunikace'!J36</f>
        <v>0</v>
      </c>
      <c r="AZ95" s="129">
        <f>'SO 101 - Komunikace'!F33</f>
        <v>0</v>
      </c>
      <c r="BA95" s="129">
        <f>'SO 101 - Komunikace'!F34</f>
        <v>0</v>
      </c>
      <c r="BB95" s="129">
        <f>'SO 101 - Komunikace'!F35</f>
        <v>0</v>
      </c>
      <c r="BC95" s="129">
        <f>'SO 101 - Komunikace'!F36</f>
        <v>0</v>
      </c>
      <c r="BD95" s="131">
        <f>'SO 101 - Komunikace'!F37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'IO 301 - Odvodnění'!J30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'IO 301 - Odvodnění'!P123</f>
        <v>0</v>
      </c>
      <c r="AV96" s="129">
        <f>'IO 301 - Odvodnění'!J33</f>
        <v>0</v>
      </c>
      <c r="AW96" s="129">
        <f>'IO 301 - Odvodnění'!J34</f>
        <v>0</v>
      </c>
      <c r="AX96" s="129">
        <f>'IO 301 - Odvodnění'!J35</f>
        <v>0</v>
      </c>
      <c r="AY96" s="129">
        <f>'IO 301 - Odvodnění'!J36</f>
        <v>0</v>
      </c>
      <c r="AZ96" s="129">
        <f>'IO 301 - Odvodnění'!F33</f>
        <v>0</v>
      </c>
      <c r="BA96" s="129">
        <f>'IO 301 - Odvodnění'!F34</f>
        <v>0</v>
      </c>
      <c r="BB96" s="129">
        <f>'IO 301 - Odvodnění'!F35</f>
        <v>0</v>
      </c>
      <c r="BC96" s="129">
        <f>'IO 301 - Odvodnění'!F36</f>
        <v>0</v>
      </c>
      <c r="BD96" s="131">
        <f>'IO 301 - Odvodnění'!F37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000 - Vedlejší rozpočt...'!J30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33">
        <v>0</v>
      </c>
      <c r="AT97" s="134">
        <f>ROUND(SUM(AV97:AW97),2)</f>
        <v>0</v>
      </c>
      <c r="AU97" s="135">
        <f>'SO 000 - Vedlejší rozpočt...'!P120</f>
        <v>0</v>
      </c>
      <c r="AV97" s="134">
        <f>'SO 000 - Vedlejší rozpočt...'!J33</f>
        <v>0</v>
      </c>
      <c r="AW97" s="134">
        <f>'SO 000 - Vedlejší rozpočt...'!J34</f>
        <v>0</v>
      </c>
      <c r="AX97" s="134">
        <f>'SO 000 - Vedlejší rozpočt...'!J35</f>
        <v>0</v>
      </c>
      <c r="AY97" s="134">
        <f>'SO 000 - Vedlejší rozpočt...'!J36</f>
        <v>0</v>
      </c>
      <c r="AZ97" s="134">
        <f>'SO 000 - Vedlejší rozpočt...'!F33</f>
        <v>0</v>
      </c>
      <c r="BA97" s="134">
        <f>'SO 000 - Vedlejší rozpočt...'!F34</f>
        <v>0</v>
      </c>
      <c r="BB97" s="134">
        <f>'SO 000 - Vedlejší rozpočt...'!F35</f>
        <v>0</v>
      </c>
      <c r="BC97" s="134">
        <f>'SO 000 - Vedlejší rozpočt...'!F36</f>
        <v>0</v>
      </c>
      <c r="BD97" s="136">
        <f>'SO 000 - Vedlejší rozpočt...'!F37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EdC4kTSbVMBfZdE1+oD6dQ+mFNG8TXJ6gmiJ5iBs+/LEjaLJjE/d65X0Czx0G+nLbVbfDydQLIFF1HWwEChZqg==" hashValue="hWNrVvj9S0obrTpttDU/DYCgFfRmJKnBOb+bxBIchQQzufPIIiaEte35nZABghD36gbZ2Qhf+R9MPxAq3Zg4GQ==" algorithmName="SHA-512" password="C67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 - Komunikace'!C2" display="/"/>
    <hyperlink ref="A96" location="'IO 301 - Odvodnění'!C2" display="/"/>
    <hyperlink ref="A97" location="'SO 000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8" t="s">
        <v>93</v>
      </c>
      <c r="BA2" s="138" t="s">
        <v>1</v>
      </c>
      <c r="BB2" s="138" t="s">
        <v>1</v>
      </c>
      <c r="BC2" s="138" t="s">
        <v>94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86</v>
      </c>
      <c r="AZ3" s="138" t="s">
        <v>95</v>
      </c>
      <c r="BA3" s="138" t="s">
        <v>1</v>
      </c>
      <c r="BB3" s="138" t="s">
        <v>1</v>
      </c>
      <c r="BC3" s="138" t="s">
        <v>96</v>
      </c>
      <c r="BD3" s="138" t="s">
        <v>86</v>
      </c>
    </row>
    <row r="4" s="1" customFormat="1" ht="24.96" customHeight="1">
      <c r="B4" s="21"/>
      <c r="D4" s="142" t="s">
        <v>97</v>
      </c>
      <c r="I4" s="137"/>
      <c r="L4" s="21"/>
      <c r="M4" s="143" t="s">
        <v>10</v>
      </c>
      <c r="AT4" s="18" t="s">
        <v>4</v>
      </c>
      <c r="AZ4" s="138" t="s">
        <v>98</v>
      </c>
      <c r="BA4" s="138" t="s">
        <v>1</v>
      </c>
      <c r="BB4" s="138" t="s">
        <v>1</v>
      </c>
      <c r="BC4" s="138" t="s">
        <v>99</v>
      </c>
      <c r="BD4" s="138" t="s">
        <v>86</v>
      </c>
    </row>
    <row r="5" s="1" customFormat="1" ht="6.96" customHeight="1">
      <c r="B5" s="21"/>
      <c r="I5" s="137"/>
      <c r="L5" s="21"/>
      <c r="AZ5" s="138" t="s">
        <v>100</v>
      </c>
      <c r="BA5" s="138" t="s">
        <v>1</v>
      </c>
      <c r="BB5" s="138" t="s">
        <v>1</v>
      </c>
      <c r="BC5" s="138" t="s">
        <v>101</v>
      </c>
      <c r="BD5" s="138" t="s">
        <v>86</v>
      </c>
    </row>
    <row r="6" s="1" customFormat="1" ht="12" customHeight="1">
      <c r="B6" s="21"/>
      <c r="D6" s="144" t="s">
        <v>16</v>
      </c>
      <c r="I6" s="137"/>
      <c r="L6" s="21"/>
      <c r="AZ6" s="138" t="s">
        <v>102</v>
      </c>
      <c r="BA6" s="138" t="s">
        <v>1</v>
      </c>
      <c r="BB6" s="138" t="s">
        <v>1</v>
      </c>
      <c r="BC6" s="138" t="s">
        <v>103</v>
      </c>
      <c r="BD6" s="138" t="s">
        <v>86</v>
      </c>
    </row>
    <row r="7" s="1" customFormat="1" ht="16.5" customHeight="1">
      <c r="B7" s="21"/>
      <c r="E7" s="145" t="str">
        <f>'Rekapitulace stavby'!K6</f>
        <v>Nový chodník podél silnice III/28430 v obci Holovousy</v>
      </c>
      <c r="F7" s="144"/>
      <c r="G7" s="144"/>
      <c r="H7" s="144"/>
      <c r="I7" s="137"/>
      <c r="L7" s="21"/>
      <c r="AZ7" s="138" t="s">
        <v>104</v>
      </c>
      <c r="BA7" s="138" t="s">
        <v>1</v>
      </c>
      <c r="BB7" s="138" t="s">
        <v>1</v>
      </c>
      <c r="BC7" s="138" t="s">
        <v>105</v>
      </c>
      <c r="BD7" s="138" t="s">
        <v>86</v>
      </c>
    </row>
    <row r="8" s="2" customFormat="1" ht="12" customHeight="1">
      <c r="A8" s="39"/>
      <c r="B8" s="45"/>
      <c r="C8" s="39"/>
      <c r="D8" s="144" t="s">
        <v>106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8" t="s">
        <v>107</v>
      </c>
      <c r="BA8" s="138" t="s">
        <v>1</v>
      </c>
      <c r="BB8" s="138" t="s">
        <v>1</v>
      </c>
      <c r="BC8" s="138" t="s">
        <v>108</v>
      </c>
      <c r="BD8" s="138" t="s">
        <v>86</v>
      </c>
    </row>
    <row r="9" s="2" customFormat="1" ht="16.5" customHeight="1">
      <c r="A9" s="39"/>
      <c r="B9" s="45"/>
      <c r="C9" s="39"/>
      <c r="D9" s="39"/>
      <c r="E9" s="147" t="s">
        <v>109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18. 2. 2020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26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36</v>
      </c>
      <c r="E30" s="39"/>
      <c r="F30" s="39"/>
      <c r="G30" s="39"/>
      <c r="H30" s="39"/>
      <c r="I30" s="146"/>
      <c r="J30" s="159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38</v>
      </c>
      <c r="G32" s="39"/>
      <c r="H32" s="39"/>
      <c r="I32" s="161" t="s">
        <v>37</v>
      </c>
      <c r="J32" s="16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40</v>
      </c>
      <c r="E33" s="144" t="s">
        <v>41</v>
      </c>
      <c r="F33" s="163">
        <f>ROUND((SUM(BE125:BE300)),  2)</f>
        <v>0</v>
      </c>
      <c r="G33" s="39"/>
      <c r="H33" s="39"/>
      <c r="I33" s="164">
        <v>0.20999999999999999</v>
      </c>
      <c r="J33" s="163">
        <f>ROUND(((SUM(BE125:BE300))*I33),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42</v>
      </c>
      <c r="F34" s="163">
        <f>ROUND((SUM(BF125:BF300)),  2)</f>
        <v>0</v>
      </c>
      <c r="G34" s="39"/>
      <c r="H34" s="39"/>
      <c r="I34" s="164">
        <v>0.14999999999999999</v>
      </c>
      <c r="J34" s="163">
        <f>ROUND(((SUM(BF125:BF300))*I34),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43</v>
      </c>
      <c r="F35" s="163">
        <f>ROUND((SUM(BG125:BG300)),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44</v>
      </c>
      <c r="F36" s="163">
        <f>ROUND((SUM(BH125:BH300)),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63">
        <f>ROUND((SUM(BI125:BI300)),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9"/>
      <c r="J61" s="180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81"/>
      <c r="F65" s="181"/>
      <c r="G65" s="173" t="s">
        <v>54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9"/>
      <c r="J76" s="180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Nový chodník podél silnice III/28430 v obci Holovousy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Komunikace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9" t="s">
        <v>22</v>
      </c>
      <c r="J89" s="80" t="str">
        <f>IF(J12="","",J12)</f>
        <v>18. 2. 2020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Holovousy</v>
      </c>
      <c r="G91" s="41"/>
      <c r="H91" s="41"/>
      <c r="I91" s="149" t="s">
        <v>30</v>
      </c>
      <c r="J91" s="37" t="str">
        <f>E21</f>
        <v>EBERGIAPROJEKT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Martin Škrabal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111</v>
      </c>
      <c r="D94" s="191"/>
      <c r="E94" s="191"/>
      <c r="F94" s="191"/>
      <c r="G94" s="191"/>
      <c r="H94" s="191"/>
      <c r="I94" s="192"/>
      <c r="J94" s="193" t="s">
        <v>112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113</v>
      </c>
      <c r="D96" s="41"/>
      <c r="E96" s="41"/>
      <c r="F96" s="41"/>
      <c r="G96" s="41"/>
      <c r="H96" s="41"/>
      <c r="I96" s="146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5"/>
      <c r="C97" s="196"/>
      <c r="D97" s="197" t="s">
        <v>115</v>
      </c>
      <c r="E97" s="198"/>
      <c r="F97" s="198"/>
      <c r="G97" s="198"/>
      <c r="H97" s="198"/>
      <c r="I97" s="199"/>
      <c r="J97" s="200">
        <f>J126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116</v>
      </c>
      <c r="E98" s="205"/>
      <c r="F98" s="205"/>
      <c r="G98" s="205"/>
      <c r="H98" s="205"/>
      <c r="I98" s="206"/>
      <c r="J98" s="207">
        <f>J127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117</v>
      </c>
      <c r="E99" s="205"/>
      <c r="F99" s="205"/>
      <c r="G99" s="205"/>
      <c r="H99" s="205"/>
      <c r="I99" s="206"/>
      <c r="J99" s="207">
        <f>J200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118</v>
      </c>
      <c r="E100" s="205"/>
      <c r="F100" s="205"/>
      <c r="G100" s="205"/>
      <c r="H100" s="205"/>
      <c r="I100" s="206"/>
      <c r="J100" s="207">
        <f>J204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119</v>
      </c>
      <c r="E101" s="205"/>
      <c r="F101" s="205"/>
      <c r="G101" s="205"/>
      <c r="H101" s="205"/>
      <c r="I101" s="206"/>
      <c r="J101" s="207">
        <f>J241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120</v>
      </c>
      <c r="E102" s="205"/>
      <c r="F102" s="205"/>
      <c r="G102" s="205"/>
      <c r="H102" s="205"/>
      <c r="I102" s="206"/>
      <c r="J102" s="207">
        <f>J287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121</v>
      </c>
      <c r="E103" s="205"/>
      <c r="F103" s="205"/>
      <c r="G103" s="205"/>
      <c r="H103" s="205"/>
      <c r="I103" s="206"/>
      <c r="J103" s="207">
        <f>J293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5"/>
      <c r="C104" s="196"/>
      <c r="D104" s="197" t="s">
        <v>122</v>
      </c>
      <c r="E104" s="198"/>
      <c r="F104" s="198"/>
      <c r="G104" s="198"/>
      <c r="H104" s="198"/>
      <c r="I104" s="199"/>
      <c r="J104" s="200">
        <f>J295</f>
        <v>0</v>
      </c>
      <c r="K104" s="196"/>
      <c r="L104" s="20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2"/>
      <c r="C105" s="203"/>
      <c r="D105" s="204" t="s">
        <v>123</v>
      </c>
      <c r="E105" s="205"/>
      <c r="F105" s="205"/>
      <c r="G105" s="205"/>
      <c r="H105" s="205"/>
      <c r="I105" s="206"/>
      <c r="J105" s="207">
        <f>J296</f>
        <v>0</v>
      </c>
      <c r="K105" s="203"/>
      <c r="L105" s="20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46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85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88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124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9" t="str">
        <f>E7</f>
        <v>Nový chodník podél silnice III/28430 v obci Holovousy</v>
      </c>
      <c r="F115" s="33"/>
      <c r="G115" s="33"/>
      <c r="H115" s="33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106</v>
      </c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101 - Komunikace</v>
      </c>
      <c r="F117" s="41"/>
      <c r="G117" s="41"/>
      <c r="H117" s="41"/>
      <c r="I117" s="146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 xml:space="preserve"> </v>
      </c>
      <c r="G119" s="41"/>
      <c r="H119" s="41"/>
      <c r="I119" s="149" t="s">
        <v>22</v>
      </c>
      <c r="J119" s="80" t="str">
        <f>IF(J12="","",J12)</f>
        <v>18. 2. 2020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6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24</v>
      </c>
      <c r="D121" s="41"/>
      <c r="E121" s="41"/>
      <c r="F121" s="28" t="str">
        <f>E15</f>
        <v>Obec Holovousy</v>
      </c>
      <c r="G121" s="41"/>
      <c r="H121" s="41"/>
      <c r="I121" s="149" t="s">
        <v>30</v>
      </c>
      <c r="J121" s="37" t="str">
        <f>E21</f>
        <v>EBERGIAPROJEKT CZ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149" t="s">
        <v>33</v>
      </c>
      <c r="J122" s="37" t="str">
        <f>E24</f>
        <v>Martin Škrabal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146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9"/>
      <c r="B124" s="210"/>
      <c r="C124" s="211" t="s">
        <v>125</v>
      </c>
      <c r="D124" s="212" t="s">
        <v>61</v>
      </c>
      <c r="E124" s="212" t="s">
        <v>57</v>
      </c>
      <c r="F124" s="212" t="s">
        <v>58</v>
      </c>
      <c r="G124" s="212" t="s">
        <v>126</v>
      </c>
      <c r="H124" s="212" t="s">
        <v>127</v>
      </c>
      <c r="I124" s="213" t="s">
        <v>128</v>
      </c>
      <c r="J124" s="212" t="s">
        <v>112</v>
      </c>
      <c r="K124" s="214" t="s">
        <v>129</v>
      </c>
      <c r="L124" s="215"/>
      <c r="M124" s="101" t="s">
        <v>1</v>
      </c>
      <c r="N124" s="102" t="s">
        <v>40</v>
      </c>
      <c r="O124" s="102" t="s">
        <v>130</v>
      </c>
      <c r="P124" s="102" t="s">
        <v>131</v>
      </c>
      <c r="Q124" s="102" t="s">
        <v>132</v>
      </c>
      <c r="R124" s="102" t="s">
        <v>133</v>
      </c>
      <c r="S124" s="102" t="s">
        <v>134</v>
      </c>
      <c r="T124" s="103" t="s">
        <v>135</v>
      </c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  <c r="AE124" s="209"/>
    </row>
    <row r="125" s="2" customFormat="1" ht="22.8" customHeight="1">
      <c r="A125" s="39"/>
      <c r="B125" s="40"/>
      <c r="C125" s="108" t="s">
        <v>136</v>
      </c>
      <c r="D125" s="41"/>
      <c r="E125" s="41"/>
      <c r="F125" s="41"/>
      <c r="G125" s="41"/>
      <c r="H125" s="41"/>
      <c r="I125" s="146"/>
      <c r="J125" s="216">
        <f>BK125</f>
        <v>0</v>
      </c>
      <c r="K125" s="41"/>
      <c r="L125" s="45"/>
      <c r="M125" s="104"/>
      <c r="N125" s="217"/>
      <c r="O125" s="105"/>
      <c r="P125" s="218">
        <f>P126+P295</f>
        <v>0</v>
      </c>
      <c r="Q125" s="105"/>
      <c r="R125" s="218">
        <f>R126+R295</f>
        <v>615.44038634000003</v>
      </c>
      <c r="S125" s="105"/>
      <c r="T125" s="219">
        <f>T126+T295</f>
        <v>16.097999999999999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114</v>
      </c>
      <c r="BK125" s="220">
        <f>BK126+BK295</f>
        <v>0</v>
      </c>
    </row>
    <row r="126" s="12" customFormat="1" ht="25.92" customHeight="1">
      <c r="A126" s="12"/>
      <c r="B126" s="221"/>
      <c r="C126" s="222"/>
      <c r="D126" s="223" t="s">
        <v>75</v>
      </c>
      <c r="E126" s="224" t="s">
        <v>137</v>
      </c>
      <c r="F126" s="224" t="s">
        <v>138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P127+P200+P204+P241+P287+P293</f>
        <v>0</v>
      </c>
      <c r="Q126" s="229"/>
      <c r="R126" s="230">
        <f>R127+R200+R204+R241+R287+R293</f>
        <v>615.43768784000008</v>
      </c>
      <c r="S126" s="229"/>
      <c r="T126" s="231">
        <f>T127+T200+T204+T241+T287+T293</f>
        <v>16.097999999999999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2" t="s">
        <v>84</v>
      </c>
      <c r="AT126" s="233" t="s">
        <v>75</v>
      </c>
      <c r="AU126" s="233" t="s">
        <v>76</v>
      </c>
      <c r="AY126" s="232" t="s">
        <v>139</v>
      </c>
      <c r="BK126" s="234">
        <f>BK127+BK200+BK204+BK241+BK287+BK293</f>
        <v>0</v>
      </c>
    </row>
    <row r="127" s="12" customFormat="1" ht="22.8" customHeight="1">
      <c r="A127" s="12"/>
      <c r="B127" s="221"/>
      <c r="C127" s="222"/>
      <c r="D127" s="223" t="s">
        <v>75</v>
      </c>
      <c r="E127" s="235" t="s">
        <v>84</v>
      </c>
      <c r="F127" s="235" t="s">
        <v>140</v>
      </c>
      <c r="G127" s="222"/>
      <c r="H127" s="222"/>
      <c r="I127" s="225"/>
      <c r="J127" s="236">
        <f>BK127</f>
        <v>0</v>
      </c>
      <c r="K127" s="222"/>
      <c r="L127" s="227"/>
      <c r="M127" s="228"/>
      <c r="N127" s="229"/>
      <c r="O127" s="229"/>
      <c r="P127" s="230">
        <f>SUM(P128:P199)</f>
        <v>0</v>
      </c>
      <c r="Q127" s="229"/>
      <c r="R127" s="230">
        <f>SUM(R128:R199)</f>
        <v>0.015532000000000001</v>
      </c>
      <c r="S127" s="229"/>
      <c r="T127" s="231">
        <f>SUM(T128:T199)</f>
        <v>16.015999999999998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2" t="s">
        <v>84</v>
      </c>
      <c r="AT127" s="233" t="s">
        <v>75</v>
      </c>
      <c r="AU127" s="233" t="s">
        <v>84</v>
      </c>
      <c r="AY127" s="232" t="s">
        <v>139</v>
      </c>
      <c r="BK127" s="234">
        <f>SUM(BK128:BK199)</f>
        <v>0</v>
      </c>
    </row>
    <row r="128" s="2" customFormat="1" ht="21.75" customHeight="1">
      <c r="A128" s="39"/>
      <c r="B128" s="40"/>
      <c r="C128" s="237" t="s">
        <v>84</v>
      </c>
      <c r="D128" s="237" t="s">
        <v>141</v>
      </c>
      <c r="E128" s="238" t="s">
        <v>142</v>
      </c>
      <c r="F128" s="239" t="s">
        <v>143</v>
      </c>
      <c r="G128" s="240" t="s">
        <v>144</v>
      </c>
      <c r="H128" s="241">
        <v>36.399999999999999</v>
      </c>
      <c r="I128" s="242"/>
      <c r="J128" s="243">
        <f>ROUND(I128*H128,2)</f>
        <v>0</v>
      </c>
      <c r="K128" s="239" t="s">
        <v>145</v>
      </c>
      <c r="L128" s="45"/>
      <c r="M128" s="244" t="s">
        <v>1</v>
      </c>
      <c r="N128" s="245" t="s">
        <v>41</v>
      </c>
      <c r="O128" s="92"/>
      <c r="P128" s="246">
        <f>O128*H128</f>
        <v>0</v>
      </c>
      <c r="Q128" s="246">
        <v>0</v>
      </c>
      <c r="R128" s="246">
        <f>Q128*H128</f>
        <v>0</v>
      </c>
      <c r="S128" s="246">
        <v>0.44</v>
      </c>
      <c r="T128" s="247">
        <f>S128*H128</f>
        <v>16.015999999999998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8" t="s">
        <v>146</v>
      </c>
      <c r="AT128" s="248" t="s">
        <v>141</v>
      </c>
      <c r="AU128" s="248" t="s">
        <v>86</v>
      </c>
      <c r="AY128" s="18" t="s">
        <v>139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8" t="s">
        <v>84</v>
      </c>
      <c r="BK128" s="249">
        <f>ROUND(I128*H128,2)</f>
        <v>0</v>
      </c>
      <c r="BL128" s="18" t="s">
        <v>146</v>
      </c>
      <c r="BM128" s="248" t="s">
        <v>147</v>
      </c>
    </row>
    <row r="129" s="13" customFormat="1">
      <c r="A129" s="13"/>
      <c r="B129" s="250"/>
      <c r="C129" s="251"/>
      <c r="D129" s="252" t="s">
        <v>148</v>
      </c>
      <c r="E129" s="253" t="s">
        <v>1</v>
      </c>
      <c r="F129" s="254" t="s">
        <v>149</v>
      </c>
      <c r="G129" s="251"/>
      <c r="H129" s="255">
        <v>36.399999999999999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148</v>
      </c>
      <c r="AU129" s="261" t="s">
        <v>86</v>
      </c>
      <c r="AV129" s="13" t="s">
        <v>86</v>
      </c>
      <c r="AW129" s="13" t="s">
        <v>32</v>
      </c>
      <c r="AX129" s="13" t="s">
        <v>76</v>
      </c>
      <c r="AY129" s="261" t="s">
        <v>139</v>
      </c>
    </row>
    <row r="130" s="14" customFormat="1">
      <c r="A130" s="14"/>
      <c r="B130" s="262"/>
      <c r="C130" s="263"/>
      <c r="D130" s="252" t="s">
        <v>148</v>
      </c>
      <c r="E130" s="264" t="s">
        <v>1</v>
      </c>
      <c r="F130" s="265" t="s">
        <v>150</v>
      </c>
      <c r="G130" s="263"/>
      <c r="H130" s="266">
        <v>36.399999999999999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148</v>
      </c>
      <c r="AU130" s="272" t="s">
        <v>86</v>
      </c>
      <c r="AV130" s="14" t="s">
        <v>146</v>
      </c>
      <c r="AW130" s="14" t="s">
        <v>32</v>
      </c>
      <c r="AX130" s="14" t="s">
        <v>84</v>
      </c>
      <c r="AY130" s="272" t="s">
        <v>139</v>
      </c>
    </row>
    <row r="131" s="2" customFormat="1" ht="21.75" customHeight="1">
      <c r="A131" s="39"/>
      <c r="B131" s="40"/>
      <c r="C131" s="237" t="s">
        <v>86</v>
      </c>
      <c r="D131" s="237" t="s">
        <v>141</v>
      </c>
      <c r="E131" s="238" t="s">
        <v>151</v>
      </c>
      <c r="F131" s="239" t="s">
        <v>152</v>
      </c>
      <c r="G131" s="240" t="s">
        <v>144</v>
      </c>
      <c r="H131" s="241">
        <v>1718.0630000000001</v>
      </c>
      <c r="I131" s="242"/>
      <c r="J131" s="243">
        <f>ROUND(I131*H131,2)</f>
        <v>0</v>
      </c>
      <c r="K131" s="239" t="s">
        <v>145</v>
      </c>
      <c r="L131" s="45"/>
      <c r="M131" s="244" t="s">
        <v>1</v>
      </c>
      <c r="N131" s="245" t="s">
        <v>41</v>
      </c>
      <c r="O131" s="92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8" t="s">
        <v>146</v>
      </c>
      <c r="AT131" s="248" t="s">
        <v>141</v>
      </c>
      <c r="AU131" s="248" t="s">
        <v>86</v>
      </c>
      <c r="AY131" s="18" t="s">
        <v>139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8" t="s">
        <v>84</v>
      </c>
      <c r="BK131" s="249">
        <f>ROUND(I131*H131,2)</f>
        <v>0</v>
      </c>
      <c r="BL131" s="18" t="s">
        <v>146</v>
      </c>
      <c r="BM131" s="248" t="s">
        <v>153</v>
      </c>
    </row>
    <row r="132" s="13" customFormat="1">
      <c r="A132" s="13"/>
      <c r="B132" s="250"/>
      <c r="C132" s="251"/>
      <c r="D132" s="252" t="s">
        <v>148</v>
      </c>
      <c r="E132" s="253" t="s">
        <v>1</v>
      </c>
      <c r="F132" s="254" t="s">
        <v>154</v>
      </c>
      <c r="G132" s="251"/>
      <c r="H132" s="255">
        <v>1718.0630000000001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148</v>
      </c>
      <c r="AU132" s="261" t="s">
        <v>86</v>
      </c>
      <c r="AV132" s="13" t="s">
        <v>86</v>
      </c>
      <c r="AW132" s="13" t="s">
        <v>32</v>
      </c>
      <c r="AX132" s="13" t="s">
        <v>76</v>
      </c>
      <c r="AY132" s="261" t="s">
        <v>139</v>
      </c>
    </row>
    <row r="133" s="14" customFormat="1">
      <c r="A133" s="14"/>
      <c r="B133" s="262"/>
      <c r="C133" s="263"/>
      <c r="D133" s="252" t="s">
        <v>148</v>
      </c>
      <c r="E133" s="264" t="s">
        <v>93</v>
      </c>
      <c r="F133" s="265" t="s">
        <v>150</v>
      </c>
      <c r="G133" s="263"/>
      <c r="H133" s="266">
        <v>1718.0630000000001</v>
      </c>
      <c r="I133" s="267"/>
      <c r="J133" s="263"/>
      <c r="K133" s="263"/>
      <c r="L133" s="268"/>
      <c r="M133" s="269"/>
      <c r="N133" s="270"/>
      <c r="O133" s="270"/>
      <c r="P133" s="270"/>
      <c r="Q133" s="270"/>
      <c r="R133" s="270"/>
      <c r="S133" s="270"/>
      <c r="T133" s="27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2" t="s">
        <v>148</v>
      </c>
      <c r="AU133" s="272" t="s">
        <v>86</v>
      </c>
      <c r="AV133" s="14" t="s">
        <v>146</v>
      </c>
      <c r="AW133" s="14" t="s">
        <v>32</v>
      </c>
      <c r="AX133" s="14" t="s">
        <v>84</v>
      </c>
      <c r="AY133" s="272" t="s">
        <v>139</v>
      </c>
    </row>
    <row r="134" s="2" customFormat="1" ht="33" customHeight="1">
      <c r="A134" s="39"/>
      <c r="B134" s="40"/>
      <c r="C134" s="237" t="s">
        <v>155</v>
      </c>
      <c r="D134" s="237" t="s">
        <v>141</v>
      </c>
      <c r="E134" s="238" t="s">
        <v>156</v>
      </c>
      <c r="F134" s="239" t="s">
        <v>157</v>
      </c>
      <c r="G134" s="240" t="s">
        <v>158</v>
      </c>
      <c r="H134" s="241">
        <v>258.89999999999998</v>
      </c>
      <c r="I134" s="242"/>
      <c r="J134" s="243">
        <f>ROUND(I134*H134,2)</f>
        <v>0</v>
      </c>
      <c r="K134" s="239" t="s">
        <v>145</v>
      </c>
      <c r="L134" s="45"/>
      <c r="M134" s="244" t="s">
        <v>1</v>
      </c>
      <c r="N134" s="245" t="s">
        <v>41</v>
      </c>
      <c r="O134" s="92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8" t="s">
        <v>146</v>
      </c>
      <c r="AT134" s="248" t="s">
        <v>141</v>
      </c>
      <c r="AU134" s="248" t="s">
        <v>86</v>
      </c>
      <c r="AY134" s="18" t="s">
        <v>139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8" t="s">
        <v>84</v>
      </c>
      <c r="BK134" s="249">
        <f>ROUND(I134*H134,2)</f>
        <v>0</v>
      </c>
      <c r="BL134" s="18" t="s">
        <v>146</v>
      </c>
      <c r="BM134" s="248" t="s">
        <v>159</v>
      </c>
    </row>
    <row r="135" s="13" customFormat="1">
      <c r="A135" s="13"/>
      <c r="B135" s="250"/>
      <c r="C135" s="251"/>
      <c r="D135" s="252" t="s">
        <v>148</v>
      </c>
      <c r="E135" s="253" t="s">
        <v>1</v>
      </c>
      <c r="F135" s="254" t="s">
        <v>96</v>
      </c>
      <c r="G135" s="251"/>
      <c r="H135" s="255">
        <v>258.89999999999998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148</v>
      </c>
      <c r="AU135" s="261" t="s">
        <v>86</v>
      </c>
      <c r="AV135" s="13" t="s">
        <v>86</v>
      </c>
      <c r="AW135" s="13" t="s">
        <v>32</v>
      </c>
      <c r="AX135" s="13" t="s">
        <v>76</v>
      </c>
      <c r="AY135" s="261" t="s">
        <v>139</v>
      </c>
    </row>
    <row r="136" s="14" customFormat="1">
      <c r="A136" s="14"/>
      <c r="B136" s="262"/>
      <c r="C136" s="263"/>
      <c r="D136" s="252" t="s">
        <v>148</v>
      </c>
      <c r="E136" s="264" t="s">
        <v>95</v>
      </c>
      <c r="F136" s="265" t="s">
        <v>150</v>
      </c>
      <c r="G136" s="263"/>
      <c r="H136" s="266">
        <v>258.89999999999998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2" t="s">
        <v>148</v>
      </c>
      <c r="AU136" s="272" t="s">
        <v>86</v>
      </c>
      <c r="AV136" s="14" t="s">
        <v>146</v>
      </c>
      <c r="AW136" s="14" t="s">
        <v>32</v>
      </c>
      <c r="AX136" s="14" t="s">
        <v>84</v>
      </c>
      <c r="AY136" s="272" t="s">
        <v>139</v>
      </c>
    </row>
    <row r="137" s="2" customFormat="1" ht="21.75" customHeight="1">
      <c r="A137" s="39"/>
      <c r="B137" s="40"/>
      <c r="C137" s="237" t="s">
        <v>146</v>
      </c>
      <c r="D137" s="237" t="s">
        <v>141</v>
      </c>
      <c r="E137" s="238" t="s">
        <v>160</v>
      </c>
      <c r="F137" s="239" t="s">
        <v>161</v>
      </c>
      <c r="G137" s="240" t="s">
        <v>158</v>
      </c>
      <c r="H137" s="241">
        <v>0.128</v>
      </c>
      <c r="I137" s="242"/>
      <c r="J137" s="243">
        <f>ROUND(I137*H137,2)</f>
        <v>0</v>
      </c>
      <c r="K137" s="239" t="s">
        <v>145</v>
      </c>
      <c r="L137" s="45"/>
      <c r="M137" s="244" t="s">
        <v>1</v>
      </c>
      <c r="N137" s="245" t="s">
        <v>41</v>
      </c>
      <c r="O137" s="92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8" t="s">
        <v>146</v>
      </c>
      <c r="AT137" s="248" t="s">
        <v>141</v>
      </c>
      <c r="AU137" s="248" t="s">
        <v>86</v>
      </c>
      <c r="AY137" s="18" t="s">
        <v>139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8" t="s">
        <v>84</v>
      </c>
      <c r="BK137" s="249">
        <f>ROUND(I137*H137,2)</f>
        <v>0</v>
      </c>
      <c r="BL137" s="18" t="s">
        <v>146</v>
      </c>
      <c r="BM137" s="248" t="s">
        <v>162</v>
      </c>
    </row>
    <row r="138" s="13" customFormat="1">
      <c r="A138" s="13"/>
      <c r="B138" s="250"/>
      <c r="C138" s="251"/>
      <c r="D138" s="252" t="s">
        <v>148</v>
      </c>
      <c r="E138" s="253" t="s">
        <v>1</v>
      </c>
      <c r="F138" s="254" t="s">
        <v>163</v>
      </c>
      <c r="G138" s="251"/>
      <c r="H138" s="255">
        <v>0.128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148</v>
      </c>
      <c r="AU138" s="261" t="s">
        <v>86</v>
      </c>
      <c r="AV138" s="13" t="s">
        <v>86</v>
      </c>
      <c r="AW138" s="13" t="s">
        <v>32</v>
      </c>
      <c r="AX138" s="13" t="s">
        <v>76</v>
      </c>
      <c r="AY138" s="261" t="s">
        <v>139</v>
      </c>
    </row>
    <row r="139" s="14" customFormat="1">
      <c r="A139" s="14"/>
      <c r="B139" s="262"/>
      <c r="C139" s="263"/>
      <c r="D139" s="252" t="s">
        <v>148</v>
      </c>
      <c r="E139" s="264" t="s">
        <v>107</v>
      </c>
      <c r="F139" s="265" t="s">
        <v>150</v>
      </c>
      <c r="G139" s="263"/>
      <c r="H139" s="266">
        <v>0.128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148</v>
      </c>
      <c r="AU139" s="272" t="s">
        <v>86</v>
      </c>
      <c r="AV139" s="14" t="s">
        <v>146</v>
      </c>
      <c r="AW139" s="14" t="s">
        <v>32</v>
      </c>
      <c r="AX139" s="14" t="s">
        <v>84</v>
      </c>
      <c r="AY139" s="272" t="s">
        <v>139</v>
      </c>
    </row>
    <row r="140" s="2" customFormat="1" ht="21.75" customHeight="1">
      <c r="A140" s="39"/>
      <c r="B140" s="40"/>
      <c r="C140" s="237" t="s">
        <v>164</v>
      </c>
      <c r="D140" s="237" t="s">
        <v>141</v>
      </c>
      <c r="E140" s="238" t="s">
        <v>165</v>
      </c>
      <c r="F140" s="239" t="s">
        <v>166</v>
      </c>
      <c r="G140" s="240" t="s">
        <v>158</v>
      </c>
      <c r="H140" s="241">
        <v>98.200000000000003</v>
      </c>
      <c r="I140" s="242"/>
      <c r="J140" s="243">
        <f>ROUND(I140*H140,2)</f>
        <v>0</v>
      </c>
      <c r="K140" s="239" t="s">
        <v>145</v>
      </c>
      <c r="L140" s="45"/>
      <c r="M140" s="244" t="s">
        <v>1</v>
      </c>
      <c r="N140" s="245" t="s">
        <v>41</v>
      </c>
      <c r="O140" s="92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8" t="s">
        <v>146</v>
      </c>
      <c r="AT140" s="248" t="s">
        <v>141</v>
      </c>
      <c r="AU140" s="248" t="s">
        <v>86</v>
      </c>
      <c r="AY140" s="18" t="s">
        <v>139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8" t="s">
        <v>84</v>
      </c>
      <c r="BK140" s="249">
        <f>ROUND(I140*H140,2)</f>
        <v>0</v>
      </c>
      <c r="BL140" s="18" t="s">
        <v>146</v>
      </c>
      <c r="BM140" s="248" t="s">
        <v>167</v>
      </c>
    </row>
    <row r="141" s="13" customFormat="1">
      <c r="A141" s="13"/>
      <c r="B141" s="250"/>
      <c r="C141" s="251"/>
      <c r="D141" s="252" t="s">
        <v>148</v>
      </c>
      <c r="E141" s="253" t="s">
        <v>1</v>
      </c>
      <c r="F141" s="254" t="s">
        <v>168</v>
      </c>
      <c r="G141" s="251"/>
      <c r="H141" s="255">
        <v>98.200000000000003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148</v>
      </c>
      <c r="AU141" s="261" t="s">
        <v>86</v>
      </c>
      <c r="AV141" s="13" t="s">
        <v>86</v>
      </c>
      <c r="AW141" s="13" t="s">
        <v>32</v>
      </c>
      <c r="AX141" s="13" t="s">
        <v>76</v>
      </c>
      <c r="AY141" s="261" t="s">
        <v>139</v>
      </c>
    </row>
    <row r="142" s="14" customFormat="1">
      <c r="A142" s="14"/>
      <c r="B142" s="262"/>
      <c r="C142" s="263"/>
      <c r="D142" s="252" t="s">
        <v>148</v>
      </c>
      <c r="E142" s="264" t="s">
        <v>1</v>
      </c>
      <c r="F142" s="265" t="s">
        <v>150</v>
      </c>
      <c r="G142" s="263"/>
      <c r="H142" s="266">
        <v>98.200000000000003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2" t="s">
        <v>148</v>
      </c>
      <c r="AU142" s="272" t="s">
        <v>86</v>
      </c>
      <c r="AV142" s="14" t="s">
        <v>146</v>
      </c>
      <c r="AW142" s="14" t="s">
        <v>32</v>
      </c>
      <c r="AX142" s="14" t="s">
        <v>84</v>
      </c>
      <c r="AY142" s="272" t="s">
        <v>139</v>
      </c>
    </row>
    <row r="143" s="2" customFormat="1" ht="21.75" customHeight="1">
      <c r="A143" s="39"/>
      <c r="B143" s="40"/>
      <c r="C143" s="237" t="s">
        <v>169</v>
      </c>
      <c r="D143" s="237" t="s">
        <v>141</v>
      </c>
      <c r="E143" s="238" t="s">
        <v>170</v>
      </c>
      <c r="F143" s="239" t="s">
        <v>171</v>
      </c>
      <c r="G143" s="240" t="s">
        <v>158</v>
      </c>
      <c r="H143" s="241">
        <v>319.60700000000003</v>
      </c>
      <c r="I143" s="242"/>
      <c r="J143" s="243">
        <f>ROUND(I143*H143,2)</f>
        <v>0</v>
      </c>
      <c r="K143" s="239" t="s">
        <v>145</v>
      </c>
      <c r="L143" s="45"/>
      <c r="M143" s="244" t="s">
        <v>1</v>
      </c>
      <c r="N143" s="245" t="s">
        <v>41</v>
      </c>
      <c r="O143" s="92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8" t="s">
        <v>146</v>
      </c>
      <c r="AT143" s="248" t="s">
        <v>141</v>
      </c>
      <c r="AU143" s="248" t="s">
        <v>86</v>
      </c>
      <c r="AY143" s="18" t="s">
        <v>139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8" t="s">
        <v>84</v>
      </c>
      <c r="BK143" s="249">
        <f>ROUND(I143*H143,2)</f>
        <v>0</v>
      </c>
      <c r="BL143" s="18" t="s">
        <v>146</v>
      </c>
      <c r="BM143" s="248" t="s">
        <v>172</v>
      </c>
    </row>
    <row r="144" s="13" customFormat="1">
      <c r="A144" s="13"/>
      <c r="B144" s="250"/>
      <c r="C144" s="251"/>
      <c r="D144" s="252" t="s">
        <v>148</v>
      </c>
      <c r="E144" s="253" t="s">
        <v>1</v>
      </c>
      <c r="F144" s="254" t="s">
        <v>173</v>
      </c>
      <c r="G144" s="251"/>
      <c r="H144" s="255">
        <v>319.60700000000003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148</v>
      </c>
      <c r="AU144" s="261" t="s">
        <v>86</v>
      </c>
      <c r="AV144" s="13" t="s">
        <v>86</v>
      </c>
      <c r="AW144" s="13" t="s">
        <v>32</v>
      </c>
      <c r="AX144" s="13" t="s">
        <v>76</v>
      </c>
      <c r="AY144" s="261" t="s">
        <v>139</v>
      </c>
    </row>
    <row r="145" s="14" customFormat="1">
      <c r="A145" s="14"/>
      <c r="B145" s="262"/>
      <c r="C145" s="263"/>
      <c r="D145" s="252" t="s">
        <v>148</v>
      </c>
      <c r="E145" s="264" t="s">
        <v>100</v>
      </c>
      <c r="F145" s="265" t="s">
        <v>150</v>
      </c>
      <c r="G145" s="263"/>
      <c r="H145" s="266">
        <v>319.60700000000003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2" t="s">
        <v>148</v>
      </c>
      <c r="AU145" s="272" t="s">
        <v>86</v>
      </c>
      <c r="AV145" s="14" t="s">
        <v>146</v>
      </c>
      <c r="AW145" s="14" t="s">
        <v>32</v>
      </c>
      <c r="AX145" s="14" t="s">
        <v>84</v>
      </c>
      <c r="AY145" s="272" t="s">
        <v>139</v>
      </c>
    </row>
    <row r="146" s="2" customFormat="1" ht="33" customHeight="1">
      <c r="A146" s="39"/>
      <c r="B146" s="40"/>
      <c r="C146" s="237" t="s">
        <v>174</v>
      </c>
      <c r="D146" s="237" t="s">
        <v>141</v>
      </c>
      <c r="E146" s="238" t="s">
        <v>175</v>
      </c>
      <c r="F146" s="239" t="s">
        <v>176</v>
      </c>
      <c r="G146" s="240" t="s">
        <v>158</v>
      </c>
      <c r="H146" s="241">
        <v>4794.1049999999996</v>
      </c>
      <c r="I146" s="242"/>
      <c r="J146" s="243">
        <f>ROUND(I146*H146,2)</f>
        <v>0</v>
      </c>
      <c r="K146" s="239" t="s">
        <v>145</v>
      </c>
      <c r="L146" s="45"/>
      <c r="M146" s="244" t="s">
        <v>1</v>
      </c>
      <c r="N146" s="245" t="s">
        <v>41</v>
      </c>
      <c r="O146" s="92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8" t="s">
        <v>146</v>
      </c>
      <c r="AT146" s="248" t="s">
        <v>141</v>
      </c>
      <c r="AU146" s="248" t="s">
        <v>86</v>
      </c>
      <c r="AY146" s="18" t="s">
        <v>139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8" t="s">
        <v>84</v>
      </c>
      <c r="BK146" s="249">
        <f>ROUND(I146*H146,2)</f>
        <v>0</v>
      </c>
      <c r="BL146" s="18" t="s">
        <v>146</v>
      </c>
      <c r="BM146" s="248" t="s">
        <v>177</v>
      </c>
    </row>
    <row r="147" s="13" customFormat="1">
      <c r="A147" s="13"/>
      <c r="B147" s="250"/>
      <c r="C147" s="251"/>
      <c r="D147" s="252" t="s">
        <v>148</v>
      </c>
      <c r="E147" s="253" t="s">
        <v>1</v>
      </c>
      <c r="F147" s="254" t="s">
        <v>178</v>
      </c>
      <c r="G147" s="251"/>
      <c r="H147" s="255">
        <v>4794.1049999999996</v>
      </c>
      <c r="I147" s="256"/>
      <c r="J147" s="251"/>
      <c r="K147" s="251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148</v>
      </c>
      <c r="AU147" s="261" t="s">
        <v>86</v>
      </c>
      <c r="AV147" s="13" t="s">
        <v>86</v>
      </c>
      <c r="AW147" s="13" t="s">
        <v>32</v>
      </c>
      <c r="AX147" s="13" t="s">
        <v>76</v>
      </c>
      <c r="AY147" s="261" t="s">
        <v>139</v>
      </c>
    </row>
    <row r="148" s="14" customFormat="1">
      <c r="A148" s="14"/>
      <c r="B148" s="262"/>
      <c r="C148" s="263"/>
      <c r="D148" s="252" t="s">
        <v>148</v>
      </c>
      <c r="E148" s="264" t="s">
        <v>1</v>
      </c>
      <c r="F148" s="265" t="s">
        <v>150</v>
      </c>
      <c r="G148" s="263"/>
      <c r="H148" s="266">
        <v>4794.1049999999996</v>
      </c>
      <c r="I148" s="267"/>
      <c r="J148" s="263"/>
      <c r="K148" s="263"/>
      <c r="L148" s="268"/>
      <c r="M148" s="269"/>
      <c r="N148" s="270"/>
      <c r="O148" s="270"/>
      <c r="P148" s="270"/>
      <c r="Q148" s="270"/>
      <c r="R148" s="270"/>
      <c r="S148" s="270"/>
      <c r="T148" s="27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2" t="s">
        <v>148</v>
      </c>
      <c r="AU148" s="272" t="s">
        <v>86</v>
      </c>
      <c r="AV148" s="14" t="s">
        <v>146</v>
      </c>
      <c r="AW148" s="14" t="s">
        <v>32</v>
      </c>
      <c r="AX148" s="14" t="s">
        <v>84</v>
      </c>
      <c r="AY148" s="272" t="s">
        <v>139</v>
      </c>
    </row>
    <row r="149" s="2" customFormat="1" ht="21.75" customHeight="1">
      <c r="A149" s="39"/>
      <c r="B149" s="40"/>
      <c r="C149" s="237" t="s">
        <v>179</v>
      </c>
      <c r="D149" s="237" t="s">
        <v>141</v>
      </c>
      <c r="E149" s="238" t="s">
        <v>180</v>
      </c>
      <c r="F149" s="239" t="s">
        <v>181</v>
      </c>
      <c r="G149" s="240" t="s">
        <v>158</v>
      </c>
      <c r="H149" s="241">
        <v>158.90700000000001</v>
      </c>
      <c r="I149" s="242"/>
      <c r="J149" s="243">
        <f>ROUND(I149*H149,2)</f>
        <v>0</v>
      </c>
      <c r="K149" s="239" t="s">
        <v>145</v>
      </c>
      <c r="L149" s="45"/>
      <c r="M149" s="244" t="s">
        <v>1</v>
      </c>
      <c r="N149" s="245" t="s">
        <v>41</v>
      </c>
      <c r="O149" s="92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8" t="s">
        <v>146</v>
      </c>
      <c r="AT149" s="248" t="s">
        <v>141</v>
      </c>
      <c r="AU149" s="248" t="s">
        <v>86</v>
      </c>
      <c r="AY149" s="18" t="s">
        <v>139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8" t="s">
        <v>84</v>
      </c>
      <c r="BK149" s="249">
        <f>ROUND(I149*H149,2)</f>
        <v>0</v>
      </c>
      <c r="BL149" s="18" t="s">
        <v>146</v>
      </c>
      <c r="BM149" s="248" t="s">
        <v>182</v>
      </c>
    </row>
    <row r="150" s="13" customFormat="1">
      <c r="A150" s="13"/>
      <c r="B150" s="250"/>
      <c r="C150" s="251"/>
      <c r="D150" s="252" t="s">
        <v>148</v>
      </c>
      <c r="E150" s="253" t="s">
        <v>1</v>
      </c>
      <c r="F150" s="254" t="s">
        <v>183</v>
      </c>
      <c r="G150" s="251"/>
      <c r="H150" s="255">
        <v>49.228000000000002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148</v>
      </c>
      <c r="AU150" s="261" t="s">
        <v>86</v>
      </c>
      <c r="AV150" s="13" t="s">
        <v>86</v>
      </c>
      <c r="AW150" s="13" t="s">
        <v>32</v>
      </c>
      <c r="AX150" s="13" t="s">
        <v>76</v>
      </c>
      <c r="AY150" s="261" t="s">
        <v>139</v>
      </c>
    </row>
    <row r="151" s="13" customFormat="1">
      <c r="A151" s="13"/>
      <c r="B151" s="250"/>
      <c r="C151" s="251"/>
      <c r="D151" s="252" t="s">
        <v>148</v>
      </c>
      <c r="E151" s="253" t="s">
        <v>104</v>
      </c>
      <c r="F151" s="254" t="s">
        <v>184</v>
      </c>
      <c r="G151" s="251"/>
      <c r="H151" s="255">
        <v>109.679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148</v>
      </c>
      <c r="AU151" s="261" t="s">
        <v>86</v>
      </c>
      <c r="AV151" s="13" t="s">
        <v>86</v>
      </c>
      <c r="AW151" s="13" t="s">
        <v>32</v>
      </c>
      <c r="AX151" s="13" t="s">
        <v>76</v>
      </c>
      <c r="AY151" s="261" t="s">
        <v>139</v>
      </c>
    </row>
    <row r="152" s="14" customFormat="1">
      <c r="A152" s="14"/>
      <c r="B152" s="262"/>
      <c r="C152" s="263"/>
      <c r="D152" s="252" t="s">
        <v>148</v>
      </c>
      <c r="E152" s="264" t="s">
        <v>1</v>
      </c>
      <c r="F152" s="265" t="s">
        <v>150</v>
      </c>
      <c r="G152" s="263"/>
      <c r="H152" s="266">
        <v>158.90700000000001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2" t="s">
        <v>148</v>
      </c>
      <c r="AU152" s="272" t="s">
        <v>86</v>
      </c>
      <c r="AV152" s="14" t="s">
        <v>146</v>
      </c>
      <c r="AW152" s="14" t="s">
        <v>32</v>
      </c>
      <c r="AX152" s="14" t="s">
        <v>84</v>
      </c>
      <c r="AY152" s="272" t="s">
        <v>139</v>
      </c>
    </row>
    <row r="153" s="2" customFormat="1" ht="21.75" customHeight="1">
      <c r="A153" s="39"/>
      <c r="B153" s="40"/>
      <c r="C153" s="237" t="s">
        <v>185</v>
      </c>
      <c r="D153" s="237" t="s">
        <v>141</v>
      </c>
      <c r="E153" s="238" t="s">
        <v>186</v>
      </c>
      <c r="F153" s="239" t="s">
        <v>187</v>
      </c>
      <c r="G153" s="240" t="s">
        <v>158</v>
      </c>
      <c r="H153" s="241">
        <v>49.100000000000001</v>
      </c>
      <c r="I153" s="242"/>
      <c r="J153" s="243">
        <f>ROUND(I153*H153,2)</f>
        <v>0</v>
      </c>
      <c r="K153" s="239" t="s">
        <v>145</v>
      </c>
      <c r="L153" s="45"/>
      <c r="M153" s="244" t="s">
        <v>1</v>
      </c>
      <c r="N153" s="245" t="s">
        <v>41</v>
      </c>
      <c r="O153" s="92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8" t="s">
        <v>146</v>
      </c>
      <c r="AT153" s="248" t="s">
        <v>141</v>
      </c>
      <c r="AU153" s="248" t="s">
        <v>86</v>
      </c>
      <c r="AY153" s="18" t="s">
        <v>139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8" t="s">
        <v>84</v>
      </c>
      <c r="BK153" s="249">
        <f>ROUND(I153*H153,2)</f>
        <v>0</v>
      </c>
      <c r="BL153" s="18" t="s">
        <v>146</v>
      </c>
      <c r="BM153" s="248" t="s">
        <v>188</v>
      </c>
    </row>
    <row r="154" s="13" customFormat="1">
      <c r="A154" s="13"/>
      <c r="B154" s="250"/>
      <c r="C154" s="251"/>
      <c r="D154" s="252" t="s">
        <v>148</v>
      </c>
      <c r="E154" s="253" t="s">
        <v>1</v>
      </c>
      <c r="F154" s="254" t="s">
        <v>99</v>
      </c>
      <c r="G154" s="251"/>
      <c r="H154" s="255">
        <v>49.100000000000001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148</v>
      </c>
      <c r="AU154" s="261" t="s">
        <v>86</v>
      </c>
      <c r="AV154" s="13" t="s">
        <v>86</v>
      </c>
      <c r="AW154" s="13" t="s">
        <v>32</v>
      </c>
      <c r="AX154" s="13" t="s">
        <v>76</v>
      </c>
      <c r="AY154" s="261" t="s">
        <v>139</v>
      </c>
    </row>
    <row r="155" s="14" customFormat="1">
      <c r="A155" s="14"/>
      <c r="B155" s="262"/>
      <c r="C155" s="263"/>
      <c r="D155" s="252" t="s">
        <v>148</v>
      </c>
      <c r="E155" s="264" t="s">
        <v>98</v>
      </c>
      <c r="F155" s="265" t="s">
        <v>150</v>
      </c>
      <c r="G155" s="263"/>
      <c r="H155" s="266">
        <v>49.100000000000001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2" t="s">
        <v>148</v>
      </c>
      <c r="AU155" s="272" t="s">
        <v>86</v>
      </c>
      <c r="AV155" s="14" t="s">
        <v>146</v>
      </c>
      <c r="AW155" s="14" t="s">
        <v>32</v>
      </c>
      <c r="AX155" s="14" t="s">
        <v>84</v>
      </c>
      <c r="AY155" s="272" t="s">
        <v>139</v>
      </c>
    </row>
    <row r="156" s="2" customFormat="1" ht="21.75" customHeight="1">
      <c r="A156" s="39"/>
      <c r="B156" s="40"/>
      <c r="C156" s="237" t="s">
        <v>189</v>
      </c>
      <c r="D156" s="237" t="s">
        <v>141</v>
      </c>
      <c r="E156" s="238" t="s">
        <v>190</v>
      </c>
      <c r="F156" s="239" t="s">
        <v>191</v>
      </c>
      <c r="G156" s="240" t="s">
        <v>192</v>
      </c>
      <c r="H156" s="241">
        <v>591.27300000000002</v>
      </c>
      <c r="I156" s="242"/>
      <c r="J156" s="243">
        <f>ROUND(I156*H156,2)</f>
        <v>0</v>
      </c>
      <c r="K156" s="239" t="s">
        <v>145</v>
      </c>
      <c r="L156" s="45"/>
      <c r="M156" s="244" t="s">
        <v>1</v>
      </c>
      <c r="N156" s="245" t="s">
        <v>41</v>
      </c>
      <c r="O156" s="92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8" t="s">
        <v>146</v>
      </c>
      <c r="AT156" s="248" t="s">
        <v>141</v>
      </c>
      <c r="AU156" s="248" t="s">
        <v>86</v>
      </c>
      <c r="AY156" s="18" t="s">
        <v>139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8" t="s">
        <v>84</v>
      </c>
      <c r="BK156" s="249">
        <f>ROUND(I156*H156,2)</f>
        <v>0</v>
      </c>
      <c r="BL156" s="18" t="s">
        <v>146</v>
      </c>
      <c r="BM156" s="248" t="s">
        <v>193</v>
      </c>
    </row>
    <row r="157" s="13" customFormat="1">
      <c r="A157" s="13"/>
      <c r="B157" s="250"/>
      <c r="C157" s="251"/>
      <c r="D157" s="252" t="s">
        <v>148</v>
      </c>
      <c r="E157" s="253" t="s">
        <v>1</v>
      </c>
      <c r="F157" s="254" t="s">
        <v>194</v>
      </c>
      <c r="G157" s="251"/>
      <c r="H157" s="255">
        <v>591.27300000000002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148</v>
      </c>
      <c r="AU157" s="261" t="s">
        <v>86</v>
      </c>
      <c r="AV157" s="13" t="s">
        <v>86</v>
      </c>
      <c r="AW157" s="13" t="s">
        <v>32</v>
      </c>
      <c r="AX157" s="13" t="s">
        <v>76</v>
      </c>
      <c r="AY157" s="261" t="s">
        <v>139</v>
      </c>
    </row>
    <row r="158" s="14" customFormat="1">
      <c r="A158" s="14"/>
      <c r="B158" s="262"/>
      <c r="C158" s="263"/>
      <c r="D158" s="252" t="s">
        <v>148</v>
      </c>
      <c r="E158" s="264" t="s">
        <v>1</v>
      </c>
      <c r="F158" s="265" t="s">
        <v>150</v>
      </c>
      <c r="G158" s="263"/>
      <c r="H158" s="266">
        <v>591.27300000000002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2" t="s">
        <v>148</v>
      </c>
      <c r="AU158" s="272" t="s">
        <v>86</v>
      </c>
      <c r="AV158" s="14" t="s">
        <v>146</v>
      </c>
      <c r="AW158" s="14" t="s">
        <v>32</v>
      </c>
      <c r="AX158" s="14" t="s">
        <v>84</v>
      </c>
      <c r="AY158" s="272" t="s">
        <v>139</v>
      </c>
    </row>
    <row r="159" s="2" customFormat="1" ht="16.5" customHeight="1">
      <c r="A159" s="39"/>
      <c r="B159" s="40"/>
      <c r="C159" s="237" t="s">
        <v>195</v>
      </c>
      <c r="D159" s="237" t="s">
        <v>141</v>
      </c>
      <c r="E159" s="238" t="s">
        <v>196</v>
      </c>
      <c r="F159" s="239" t="s">
        <v>197</v>
      </c>
      <c r="G159" s="240" t="s">
        <v>158</v>
      </c>
      <c r="H159" s="241">
        <v>368.70699999999999</v>
      </c>
      <c r="I159" s="242"/>
      <c r="J159" s="243">
        <f>ROUND(I159*H159,2)</f>
        <v>0</v>
      </c>
      <c r="K159" s="239" t="s">
        <v>145</v>
      </c>
      <c r="L159" s="45"/>
      <c r="M159" s="244" t="s">
        <v>1</v>
      </c>
      <c r="N159" s="245" t="s">
        <v>41</v>
      </c>
      <c r="O159" s="92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8" t="s">
        <v>146</v>
      </c>
      <c r="AT159" s="248" t="s">
        <v>141</v>
      </c>
      <c r="AU159" s="248" t="s">
        <v>86</v>
      </c>
      <c r="AY159" s="18" t="s">
        <v>139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8" t="s">
        <v>84</v>
      </c>
      <c r="BK159" s="249">
        <f>ROUND(I159*H159,2)</f>
        <v>0</v>
      </c>
      <c r="BL159" s="18" t="s">
        <v>146</v>
      </c>
      <c r="BM159" s="248" t="s">
        <v>198</v>
      </c>
    </row>
    <row r="160" s="13" customFormat="1">
      <c r="A160" s="13"/>
      <c r="B160" s="250"/>
      <c r="C160" s="251"/>
      <c r="D160" s="252" t="s">
        <v>148</v>
      </c>
      <c r="E160" s="253" t="s">
        <v>1</v>
      </c>
      <c r="F160" s="254" t="s">
        <v>98</v>
      </c>
      <c r="G160" s="251"/>
      <c r="H160" s="255">
        <v>49.100000000000001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148</v>
      </c>
      <c r="AU160" s="261" t="s">
        <v>86</v>
      </c>
      <c r="AV160" s="13" t="s">
        <v>86</v>
      </c>
      <c r="AW160" s="13" t="s">
        <v>32</v>
      </c>
      <c r="AX160" s="13" t="s">
        <v>76</v>
      </c>
      <c r="AY160" s="261" t="s">
        <v>139</v>
      </c>
    </row>
    <row r="161" s="13" customFormat="1">
      <c r="A161" s="13"/>
      <c r="B161" s="250"/>
      <c r="C161" s="251"/>
      <c r="D161" s="252" t="s">
        <v>148</v>
      </c>
      <c r="E161" s="253" t="s">
        <v>1</v>
      </c>
      <c r="F161" s="254" t="s">
        <v>100</v>
      </c>
      <c r="G161" s="251"/>
      <c r="H161" s="255">
        <v>319.60700000000003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148</v>
      </c>
      <c r="AU161" s="261" t="s">
        <v>86</v>
      </c>
      <c r="AV161" s="13" t="s">
        <v>86</v>
      </c>
      <c r="AW161" s="13" t="s">
        <v>32</v>
      </c>
      <c r="AX161" s="13" t="s">
        <v>76</v>
      </c>
      <c r="AY161" s="261" t="s">
        <v>139</v>
      </c>
    </row>
    <row r="162" s="14" customFormat="1">
      <c r="A162" s="14"/>
      <c r="B162" s="262"/>
      <c r="C162" s="263"/>
      <c r="D162" s="252" t="s">
        <v>148</v>
      </c>
      <c r="E162" s="264" t="s">
        <v>1</v>
      </c>
      <c r="F162" s="265" t="s">
        <v>150</v>
      </c>
      <c r="G162" s="263"/>
      <c r="H162" s="266">
        <v>368.70699999999999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148</v>
      </c>
      <c r="AU162" s="272" t="s">
        <v>86</v>
      </c>
      <c r="AV162" s="14" t="s">
        <v>146</v>
      </c>
      <c r="AW162" s="14" t="s">
        <v>32</v>
      </c>
      <c r="AX162" s="14" t="s">
        <v>84</v>
      </c>
      <c r="AY162" s="272" t="s">
        <v>139</v>
      </c>
    </row>
    <row r="163" s="2" customFormat="1" ht="21.75" customHeight="1">
      <c r="A163" s="39"/>
      <c r="B163" s="40"/>
      <c r="C163" s="237" t="s">
        <v>199</v>
      </c>
      <c r="D163" s="237" t="s">
        <v>141</v>
      </c>
      <c r="E163" s="238" t="s">
        <v>200</v>
      </c>
      <c r="F163" s="239" t="s">
        <v>201</v>
      </c>
      <c r="G163" s="240" t="s">
        <v>144</v>
      </c>
      <c r="H163" s="241">
        <v>239.30000000000001</v>
      </c>
      <c r="I163" s="242"/>
      <c r="J163" s="243">
        <f>ROUND(I163*H163,2)</f>
        <v>0</v>
      </c>
      <c r="K163" s="239" t="s">
        <v>145</v>
      </c>
      <c r="L163" s="45"/>
      <c r="M163" s="244" t="s">
        <v>1</v>
      </c>
      <c r="N163" s="245" t="s">
        <v>41</v>
      </c>
      <c r="O163" s="92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8" t="s">
        <v>146</v>
      </c>
      <c r="AT163" s="248" t="s">
        <v>141</v>
      </c>
      <c r="AU163" s="248" t="s">
        <v>86</v>
      </c>
      <c r="AY163" s="18" t="s">
        <v>139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8" t="s">
        <v>84</v>
      </c>
      <c r="BK163" s="249">
        <f>ROUND(I163*H163,2)</f>
        <v>0</v>
      </c>
      <c r="BL163" s="18" t="s">
        <v>146</v>
      </c>
      <c r="BM163" s="248" t="s">
        <v>202</v>
      </c>
    </row>
    <row r="164" s="13" customFormat="1">
      <c r="A164" s="13"/>
      <c r="B164" s="250"/>
      <c r="C164" s="251"/>
      <c r="D164" s="252" t="s">
        <v>148</v>
      </c>
      <c r="E164" s="253" t="s">
        <v>1</v>
      </c>
      <c r="F164" s="254" t="s">
        <v>203</v>
      </c>
      <c r="G164" s="251"/>
      <c r="H164" s="255">
        <v>239.30000000000001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148</v>
      </c>
      <c r="AU164" s="261" t="s">
        <v>86</v>
      </c>
      <c r="AV164" s="13" t="s">
        <v>86</v>
      </c>
      <c r="AW164" s="13" t="s">
        <v>32</v>
      </c>
      <c r="AX164" s="13" t="s">
        <v>76</v>
      </c>
      <c r="AY164" s="261" t="s">
        <v>139</v>
      </c>
    </row>
    <row r="165" s="14" customFormat="1">
      <c r="A165" s="14"/>
      <c r="B165" s="262"/>
      <c r="C165" s="263"/>
      <c r="D165" s="252" t="s">
        <v>148</v>
      </c>
      <c r="E165" s="264" t="s">
        <v>1</v>
      </c>
      <c r="F165" s="265" t="s">
        <v>150</v>
      </c>
      <c r="G165" s="263"/>
      <c r="H165" s="266">
        <v>239.30000000000001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148</v>
      </c>
      <c r="AU165" s="272" t="s">
        <v>86</v>
      </c>
      <c r="AV165" s="14" t="s">
        <v>146</v>
      </c>
      <c r="AW165" s="14" t="s">
        <v>32</v>
      </c>
      <c r="AX165" s="14" t="s">
        <v>84</v>
      </c>
      <c r="AY165" s="272" t="s">
        <v>139</v>
      </c>
    </row>
    <row r="166" s="2" customFormat="1" ht="16.5" customHeight="1">
      <c r="A166" s="39"/>
      <c r="B166" s="40"/>
      <c r="C166" s="237" t="s">
        <v>204</v>
      </c>
      <c r="D166" s="237" t="s">
        <v>141</v>
      </c>
      <c r="E166" s="238" t="s">
        <v>205</v>
      </c>
      <c r="F166" s="239" t="s">
        <v>206</v>
      </c>
      <c r="G166" s="240" t="s">
        <v>144</v>
      </c>
      <c r="H166" s="241">
        <v>239.30000000000001</v>
      </c>
      <c r="I166" s="242"/>
      <c r="J166" s="243">
        <f>ROUND(I166*H166,2)</f>
        <v>0</v>
      </c>
      <c r="K166" s="239" t="s">
        <v>145</v>
      </c>
      <c r="L166" s="45"/>
      <c r="M166" s="244" t="s">
        <v>1</v>
      </c>
      <c r="N166" s="245" t="s">
        <v>41</v>
      </c>
      <c r="O166" s="92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8" t="s">
        <v>146</v>
      </c>
      <c r="AT166" s="248" t="s">
        <v>141</v>
      </c>
      <c r="AU166" s="248" t="s">
        <v>86</v>
      </c>
      <c r="AY166" s="18" t="s">
        <v>139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8" t="s">
        <v>84</v>
      </c>
      <c r="BK166" s="249">
        <f>ROUND(I166*H166,2)</f>
        <v>0</v>
      </c>
      <c r="BL166" s="18" t="s">
        <v>146</v>
      </c>
      <c r="BM166" s="248" t="s">
        <v>207</v>
      </c>
    </row>
    <row r="167" s="13" customFormat="1">
      <c r="A167" s="13"/>
      <c r="B167" s="250"/>
      <c r="C167" s="251"/>
      <c r="D167" s="252" t="s">
        <v>148</v>
      </c>
      <c r="E167" s="253" t="s">
        <v>1</v>
      </c>
      <c r="F167" s="254" t="s">
        <v>203</v>
      </c>
      <c r="G167" s="251"/>
      <c r="H167" s="255">
        <v>239.30000000000001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148</v>
      </c>
      <c r="AU167" s="261" t="s">
        <v>86</v>
      </c>
      <c r="AV167" s="13" t="s">
        <v>86</v>
      </c>
      <c r="AW167" s="13" t="s">
        <v>32</v>
      </c>
      <c r="AX167" s="13" t="s">
        <v>76</v>
      </c>
      <c r="AY167" s="261" t="s">
        <v>139</v>
      </c>
    </row>
    <row r="168" s="14" customFormat="1">
      <c r="A168" s="14"/>
      <c r="B168" s="262"/>
      <c r="C168" s="263"/>
      <c r="D168" s="252" t="s">
        <v>148</v>
      </c>
      <c r="E168" s="264" t="s">
        <v>1</v>
      </c>
      <c r="F168" s="265" t="s">
        <v>150</v>
      </c>
      <c r="G168" s="263"/>
      <c r="H168" s="266">
        <v>239.30000000000001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148</v>
      </c>
      <c r="AU168" s="272" t="s">
        <v>86</v>
      </c>
      <c r="AV168" s="14" t="s">
        <v>146</v>
      </c>
      <c r="AW168" s="14" t="s">
        <v>32</v>
      </c>
      <c r="AX168" s="14" t="s">
        <v>84</v>
      </c>
      <c r="AY168" s="272" t="s">
        <v>139</v>
      </c>
    </row>
    <row r="169" s="2" customFormat="1" ht="16.5" customHeight="1">
      <c r="A169" s="39"/>
      <c r="B169" s="40"/>
      <c r="C169" s="273" t="s">
        <v>208</v>
      </c>
      <c r="D169" s="273" t="s">
        <v>209</v>
      </c>
      <c r="E169" s="274" t="s">
        <v>210</v>
      </c>
      <c r="F169" s="275" t="s">
        <v>211</v>
      </c>
      <c r="G169" s="276" t="s">
        <v>212</v>
      </c>
      <c r="H169" s="277">
        <v>5.9829999999999997</v>
      </c>
      <c r="I169" s="278"/>
      <c r="J169" s="279">
        <f>ROUND(I169*H169,2)</f>
        <v>0</v>
      </c>
      <c r="K169" s="275" t="s">
        <v>145</v>
      </c>
      <c r="L169" s="280"/>
      <c r="M169" s="281" t="s">
        <v>1</v>
      </c>
      <c r="N169" s="282" t="s">
        <v>41</v>
      </c>
      <c r="O169" s="92"/>
      <c r="P169" s="246">
        <f>O169*H169</f>
        <v>0</v>
      </c>
      <c r="Q169" s="246">
        <v>0.001</v>
      </c>
      <c r="R169" s="246">
        <f>Q169*H169</f>
        <v>0.0059829999999999996</v>
      </c>
      <c r="S169" s="246">
        <v>0</v>
      </c>
      <c r="T169" s="24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8" t="s">
        <v>179</v>
      </c>
      <c r="AT169" s="248" t="s">
        <v>209</v>
      </c>
      <c r="AU169" s="248" t="s">
        <v>86</v>
      </c>
      <c r="AY169" s="18" t="s">
        <v>139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8" t="s">
        <v>84</v>
      </c>
      <c r="BK169" s="249">
        <f>ROUND(I169*H169,2)</f>
        <v>0</v>
      </c>
      <c r="BL169" s="18" t="s">
        <v>146</v>
      </c>
      <c r="BM169" s="248" t="s">
        <v>213</v>
      </c>
    </row>
    <row r="170" s="13" customFormat="1">
      <c r="A170" s="13"/>
      <c r="B170" s="250"/>
      <c r="C170" s="251"/>
      <c r="D170" s="252" t="s">
        <v>148</v>
      </c>
      <c r="E170" s="251"/>
      <c r="F170" s="254" t="s">
        <v>214</v>
      </c>
      <c r="G170" s="251"/>
      <c r="H170" s="255">
        <v>5.9829999999999997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148</v>
      </c>
      <c r="AU170" s="261" t="s">
        <v>86</v>
      </c>
      <c r="AV170" s="13" t="s">
        <v>86</v>
      </c>
      <c r="AW170" s="13" t="s">
        <v>4</v>
      </c>
      <c r="AX170" s="13" t="s">
        <v>84</v>
      </c>
      <c r="AY170" s="261" t="s">
        <v>139</v>
      </c>
    </row>
    <row r="171" s="2" customFormat="1" ht="21.75" customHeight="1">
      <c r="A171" s="39"/>
      <c r="B171" s="40"/>
      <c r="C171" s="237" t="s">
        <v>8</v>
      </c>
      <c r="D171" s="237" t="s">
        <v>141</v>
      </c>
      <c r="E171" s="238" t="s">
        <v>215</v>
      </c>
      <c r="F171" s="239" t="s">
        <v>216</v>
      </c>
      <c r="G171" s="240" t="s">
        <v>144</v>
      </c>
      <c r="H171" s="241">
        <v>381.97500000000002</v>
      </c>
      <c r="I171" s="242"/>
      <c r="J171" s="243">
        <f>ROUND(I171*H171,2)</f>
        <v>0</v>
      </c>
      <c r="K171" s="239" t="s">
        <v>145</v>
      </c>
      <c r="L171" s="45"/>
      <c r="M171" s="244" t="s">
        <v>1</v>
      </c>
      <c r="N171" s="245" t="s">
        <v>41</v>
      </c>
      <c r="O171" s="92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8" t="s">
        <v>146</v>
      </c>
      <c r="AT171" s="248" t="s">
        <v>141</v>
      </c>
      <c r="AU171" s="248" t="s">
        <v>86</v>
      </c>
      <c r="AY171" s="18" t="s">
        <v>139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8" t="s">
        <v>84</v>
      </c>
      <c r="BK171" s="249">
        <f>ROUND(I171*H171,2)</f>
        <v>0</v>
      </c>
      <c r="BL171" s="18" t="s">
        <v>146</v>
      </c>
      <c r="BM171" s="248" t="s">
        <v>217</v>
      </c>
    </row>
    <row r="172" s="13" customFormat="1">
      <c r="A172" s="13"/>
      <c r="B172" s="250"/>
      <c r="C172" s="251"/>
      <c r="D172" s="252" t="s">
        <v>148</v>
      </c>
      <c r="E172" s="253" t="s">
        <v>1</v>
      </c>
      <c r="F172" s="254" t="s">
        <v>218</v>
      </c>
      <c r="G172" s="251"/>
      <c r="H172" s="255">
        <v>381.97500000000002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148</v>
      </c>
      <c r="AU172" s="261" t="s">
        <v>86</v>
      </c>
      <c r="AV172" s="13" t="s">
        <v>86</v>
      </c>
      <c r="AW172" s="13" t="s">
        <v>32</v>
      </c>
      <c r="AX172" s="13" t="s">
        <v>76</v>
      </c>
      <c r="AY172" s="261" t="s">
        <v>139</v>
      </c>
    </row>
    <row r="173" s="14" customFormat="1">
      <c r="A173" s="14"/>
      <c r="B173" s="262"/>
      <c r="C173" s="263"/>
      <c r="D173" s="252" t="s">
        <v>148</v>
      </c>
      <c r="E173" s="264" t="s">
        <v>1</v>
      </c>
      <c r="F173" s="265" t="s">
        <v>150</v>
      </c>
      <c r="G173" s="263"/>
      <c r="H173" s="266">
        <v>381.97500000000002</v>
      </c>
      <c r="I173" s="267"/>
      <c r="J173" s="263"/>
      <c r="K173" s="263"/>
      <c r="L173" s="268"/>
      <c r="M173" s="269"/>
      <c r="N173" s="270"/>
      <c r="O173" s="270"/>
      <c r="P173" s="270"/>
      <c r="Q173" s="270"/>
      <c r="R173" s="270"/>
      <c r="S173" s="270"/>
      <c r="T173" s="27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2" t="s">
        <v>148</v>
      </c>
      <c r="AU173" s="272" t="s">
        <v>86</v>
      </c>
      <c r="AV173" s="14" t="s">
        <v>146</v>
      </c>
      <c r="AW173" s="14" t="s">
        <v>32</v>
      </c>
      <c r="AX173" s="14" t="s">
        <v>84</v>
      </c>
      <c r="AY173" s="272" t="s">
        <v>139</v>
      </c>
    </row>
    <row r="174" s="2" customFormat="1" ht="16.5" customHeight="1">
      <c r="A174" s="39"/>
      <c r="B174" s="40"/>
      <c r="C174" s="273" t="s">
        <v>219</v>
      </c>
      <c r="D174" s="273" t="s">
        <v>209</v>
      </c>
      <c r="E174" s="274" t="s">
        <v>210</v>
      </c>
      <c r="F174" s="275" t="s">
        <v>211</v>
      </c>
      <c r="G174" s="276" t="s">
        <v>212</v>
      </c>
      <c r="H174" s="277">
        <v>9.5489999999999995</v>
      </c>
      <c r="I174" s="278"/>
      <c r="J174" s="279">
        <f>ROUND(I174*H174,2)</f>
        <v>0</v>
      </c>
      <c r="K174" s="275" t="s">
        <v>145</v>
      </c>
      <c r="L174" s="280"/>
      <c r="M174" s="281" t="s">
        <v>1</v>
      </c>
      <c r="N174" s="282" t="s">
        <v>41</v>
      </c>
      <c r="O174" s="92"/>
      <c r="P174" s="246">
        <f>O174*H174</f>
        <v>0</v>
      </c>
      <c r="Q174" s="246">
        <v>0.001</v>
      </c>
      <c r="R174" s="246">
        <f>Q174*H174</f>
        <v>0.0095490000000000002</v>
      </c>
      <c r="S174" s="246">
        <v>0</v>
      </c>
      <c r="T174" s="24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8" t="s">
        <v>179</v>
      </c>
      <c r="AT174" s="248" t="s">
        <v>209</v>
      </c>
      <c r="AU174" s="248" t="s">
        <v>86</v>
      </c>
      <c r="AY174" s="18" t="s">
        <v>139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8" t="s">
        <v>84</v>
      </c>
      <c r="BK174" s="249">
        <f>ROUND(I174*H174,2)</f>
        <v>0</v>
      </c>
      <c r="BL174" s="18" t="s">
        <v>146</v>
      </c>
      <c r="BM174" s="248" t="s">
        <v>220</v>
      </c>
    </row>
    <row r="175" s="13" customFormat="1">
      <c r="A175" s="13"/>
      <c r="B175" s="250"/>
      <c r="C175" s="251"/>
      <c r="D175" s="252" t="s">
        <v>148</v>
      </c>
      <c r="E175" s="251"/>
      <c r="F175" s="254" t="s">
        <v>221</v>
      </c>
      <c r="G175" s="251"/>
      <c r="H175" s="255">
        <v>9.5489999999999995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148</v>
      </c>
      <c r="AU175" s="261" t="s">
        <v>86</v>
      </c>
      <c r="AV175" s="13" t="s">
        <v>86</v>
      </c>
      <c r="AW175" s="13" t="s">
        <v>4</v>
      </c>
      <c r="AX175" s="13" t="s">
        <v>84</v>
      </c>
      <c r="AY175" s="261" t="s">
        <v>139</v>
      </c>
    </row>
    <row r="176" s="2" customFormat="1" ht="21.75" customHeight="1">
      <c r="A176" s="39"/>
      <c r="B176" s="40"/>
      <c r="C176" s="237" t="s">
        <v>222</v>
      </c>
      <c r="D176" s="237" t="s">
        <v>141</v>
      </c>
      <c r="E176" s="238" t="s">
        <v>223</v>
      </c>
      <c r="F176" s="239" t="s">
        <v>224</v>
      </c>
      <c r="G176" s="240" t="s">
        <v>144</v>
      </c>
      <c r="H176" s="241">
        <v>621.27499999999998</v>
      </c>
      <c r="I176" s="242"/>
      <c r="J176" s="243">
        <f>ROUND(I176*H176,2)</f>
        <v>0</v>
      </c>
      <c r="K176" s="239" t="s">
        <v>145</v>
      </c>
      <c r="L176" s="45"/>
      <c r="M176" s="244" t="s">
        <v>1</v>
      </c>
      <c r="N176" s="245" t="s">
        <v>41</v>
      </c>
      <c r="O176" s="92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8" t="s">
        <v>146</v>
      </c>
      <c r="AT176" s="248" t="s">
        <v>141</v>
      </c>
      <c r="AU176" s="248" t="s">
        <v>86</v>
      </c>
      <c r="AY176" s="18" t="s">
        <v>139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8" t="s">
        <v>84</v>
      </c>
      <c r="BK176" s="249">
        <f>ROUND(I176*H176,2)</f>
        <v>0</v>
      </c>
      <c r="BL176" s="18" t="s">
        <v>146</v>
      </c>
      <c r="BM176" s="248" t="s">
        <v>225</v>
      </c>
    </row>
    <row r="177" s="13" customFormat="1">
      <c r="A177" s="13"/>
      <c r="B177" s="250"/>
      <c r="C177" s="251"/>
      <c r="D177" s="252" t="s">
        <v>148</v>
      </c>
      <c r="E177" s="253" t="s">
        <v>1</v>
      </c>
      <c r="F177" s="254" t="s">
        <v>203</v>
      </c>
      <c r="G177" s="251"/>
      <c r="H177" s="255">
        <v>239.30000000000001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148</v>
      </c>
      <c r="AU177" s="261" t="s">
        <v>86</v>
      </c>
      <c r="AV177" s="13" t="s">
        <v>86</v>
      </c>
      <c r="AW177" s="13" t="s">
        <v>32</v>
      </c>
      <c r="AX177" s="13" t="s">
        <v>76</v>
      </c>
      <c r="AY177" s="261" t="s">
        <v>139</v>
      </c>
    </row>
    <row r="178" s="13" customFormat="1">
      <c r="A178" s="13"/>
      <c r="B178" s="250"/>
      <c r="C178" s="251"/>
      <c r="D178" s="252" t="s">
        <v>148</v>
      </c>
      <c r="E178" s="253" t="s">
        <v>1</v>
      </c>
      <c r="F178" s="254" t="s">
        <v>218</v>
      </c>
      <c r="G178" s="251"/>
      <c r="H178" s="255">
        <v>381.97500000000002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148</v>
      </c>
      <c r="AU178" s="261" t="s">
        <v>86</v>
      </c>
      <c r="AV178" s="13" t="s">
        <v>86</v>
      </c>
      <c r="AW178" s="13" t="s">
        <v>32</v>
      </c>
      <c r="AX178" s="13" t="s">
        <v>76</v>
      </c>
      <c r="AY178" s="261" t="s">
        <v>139</v>
      </c>
    </row>
    <row r="179" s="14" customFormat="1">
      <c r="A179" s="14"/>
      <c r="B179" s="262"/>
      <c r="C179" s="263"/>
      <c r="D179" s="252" t="s">
        <v>148</v>
      </c>
      <c r="E179" s="264" t="s">
        <v>102</v>
      </c>
      <c r="F179" s="265" t="s">
        <v>150</v>
      </c>
      <c r="G179" s="263"/>
      <c r="H179" s="266">
        <v>621.27499999999998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148</v>
      </c>
      <c r="AU179" s="272" t="s">
        <v>86</v>
      </c>
      <c r="AV179" s="14" t="s">
        <v>146</v>
      </c>
      <c r="AW179" s="14" t="s">
        <v>32</v>
      </c>
      <c r="AX179" s="14" t="s">
        <v>84</v>
      </c>
      <c r="AY179" s="272" t="s">
        <v>139</v>
      </c>
    </row>
    <row r="180" s="2" customFormat="1" ht="21.75" customHeight="1">
      <c r="A180" s="39"/>
      <c r="B180" s="40"/>
      <c r="C180" s="237" t="s">
        <v>226</v>
      </c>
      <c r="D180" s="237" t="s">
        <v>141</v>
      </c>
      <c r="E180" s="238" t="s">
        <v>227</v>
      </c>
      <c r="F180" s="239" t="s">
        <v>228</v>
      </c>
      <c r="G180" s="240" t="s">
        <v>144</v>
      </c>
      <c r="H180" s="241">
        <v>1253.6099999999999</v>
      </c>
      <c r="I180" s="242"/>
      <c r="J180" s="243">
        <f>ROUND(I180*H180,2)</f>
        <v>0</v>
      </c>
      <c r="K180" s="239" t="s">
        <v>145</v>
      </c>
      <c r="L180" s="45"/>
      <c r="M180" s="244" t="s">
        <v>1</v>
      </c>
      <c r="N180" s="245" t="s">
        <v>41</v>
      </c>
      <c r="O180" s="92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8" t="s">
        <v>146</v>
      </c>
      <c r="AT180" s="248" t="s">
        <v>141</v>
      </c>
      <c r="AU180" s="248" t="s">
        <v>86</v>
      </c>
      <c r="AY180" s="18" t="s">
        <v>139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8" t="s">
        <v>84</v>
      </c>
      <c r="BK180" s="249">
        <f>ROUND(I180*H180,2)</f>
        <v>0</v>
      </c>
      <c r="BL180" s="18" t="s">
        <v>146</v>
      </c>
      <c r="BM180" s="248" t="s">
        <v>229</v>
      </c>
    </row>
    <row r="181" s="13" customFormat="1">
      <c r="A181" s="13"/>
      <c r="B181" s="250"/>
      <c r="C181" s="251"/>
      <c r="D181" s="252" t="s">
        <v>148</v>
      </c>
      <c r="E181" s="253" t="s">
        <v>1</v>
      </c>
      <c r="F181" s="254" t="s">
        <v>230</v>
      </c>
      <c r="G181" s="251"/>
      <c r="H181" s="255">
        <v>722.10000000000002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148</v>
      </c>
      <c r="AU181" s="261" t="s">
        <v>86</v>
      </c>
      <c r="AV181" s="13" t="s">
        <v>86</v>
      </c>
      <c r="AW181" s="13" t="s">
        <v>32</v>
      </c>
      <c r="AX181" s="13" t="s">
        <v>76</v>
      </c>
      <c r="AY181" s="261" t="s">
        <v>139</v>
      </c>
    </row>
    <row r="182" s="13" customFormat="1">
      <c r="A182" s="13"/>
      <c r="B182" s="250"/>
      <c r="C182" s="251"/>
      <c r="D182" s="252" t="s">
        <v>148</v>
      </c>
      <c r="E182" s="253" t="s">
        <v>1</v>
      </c>
      <c r="F182" s="254" t="s">
        <v>231</v>
      </c>
      <c r="G182" s="251"/>
      <c r="H182" s="255">
        <v>61.799999999999997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148</v>
      </c>
      <c r="AU182" s="261" t="s">
        <v>86</v>
      </c>
      <c r="AV182" s="13" t="s">
        <v>86</v>
      </c>
      <c r="AW182" s="13" t="s">
        <v>32</v>
      </c>
      <c r="AX182" s="13" t="s">
        <v>76</v>
      </c>
      <c r="AY182" s="261" t="s">
        <v>139</v>
      </c>
    </row>
    <row r="183" s="13" customFormat="1">
      <c r="A183" s="13"/>
      <c r="B183" s="250"/>
      <c r="C183" s="251"/>
      <c r="D183" s="252" t="s">
        <v>148</v>
      </c>
      <c r="E183" s="253" t="s">
        <v>1</v>
      </c>
      <c r="F183" s="254" t="s">
        <v>232</v>
      </c>
      <c r="G183" s="251"/>
      <c r="H183" s="255">
        <v>15.73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148</v>
      </c>
      <c r="AU183" s="261" t="s">
        <v>86</v>
      </c>
      <c r="AV183" s="13" t="s">
        <v>86</v>
      </c>
      <c r="AW183" s="13" t="s">
        <v>32</v>
      </c>
      <c r="AX183" s="13" t="s">
        <v>76</v>
      </c>
      <c r="AY183" s="261" t="s">
        <v>139</v>
      </c>
    </row>
    <row r="184" s="13" customFormat="1">
      <c r="A184" s="13"/>
      <c r="B184" s="250"/>
      <c r="C184" s="251"/>
      <c r="D184" s="252" t="s">
        <v>148</v>
      </c>
      <c r="E184" s="253" t="s">
        <v>1</v>
      </c>
      <c r="F184" s="254" t="s">
        <v>233</v>
      </c>
      <c r="G184" s="251"/>
      <c r="H184" s="255">
        <v>20.600000000000001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148</v>
      </c>
      <c r="AU184" s="261" t="s">
        <v>86</v>
      </c>
      <c r="AV184" s="13" t="s">
        <v>86</v>
      </c>
      <c r="AW184" s="13" t="s">
        <v>32</v>
      </c>
      <c r="AX184" s="13" t="s">
        <v>76</v>
      </c>
      <c r="AY184" s="261" t="s">
        <v>139</v>
      </c>
    </row>
    <row r="185" s="13" customFormat="1">
      <c r="A185" s="13"/>
      <c r="B185" s="250"/>
      <c r="C185" s="251"/>
      <c r="D185" s="252" t="s">
        <v>148</v>
      </c>
      <c r="E185" s="253" t="s">
        <v>1</v>
      </c>
      <c r="F185" s="254" t="s">
        <v>234</v>
      </c>
      <c r="G185" s="251"/>
      <c r="H185" s="255">
        <v>17.600000000000001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148</v>
      </c>
      <c r="AU185" s="261" t="s">
        <v>86</v>
      </c>
      <c r="AV185" s="13" t="s">
        <v>86</v>
      </c>
      <c r="AW185" s="13" t="s">
        <v>32</v>
      </c>
      <c r="AX185" s="13" t="s">
        <v>76</v>
      </c>
      <c r="AY185" s="261" t="s">
        <v>139</v>
      </c>
    </row>
    <row r="186" s="13" customFormat="1">
      <c r="A186" s="13"/>
      <c r="B186" s="250"/>
      <c r="C186" s="251"/>
      <c r="D186" s="252" t="s">
        <v>148</v>
      </c>
      <c r="E186" s="253" t="s">
        <v>1</v>
      </c>
      <c r="F186" s="254" t="s">
        <v>235</v>
      </c>
      <c r="G186" s="251"/>
      <c r="H186" s="255">
        <v>9.9000000000000004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148</v>
      </c>
      <c r="AU186" s="261" t="s">
        <v>86</v>
      </c>
      <c r="AV186" s="13" t="s">
        <v>86</v>
      </c>
      <c r="AW186" s="13" t="s">
        <v>32</v>
      </c>
      <c r="AX186" s="13" t="s">
        <v>76</v>
      </c>
      <c r="AY186" s="261" t="s">
        <v>139</v>
      </c>
    </row>
    <row r="187" s="13" customFormat="1">
      <c r="A187" s="13"/>
      <c r="B187" s="250"/>
      <c r="C187" s="251"/>
      <c r="D187" s="252" t="s">
        <v>148</v>
      </c>
      <c r="E187" s="253" t="s">
        <v>1</v>
      </c>
      <c r="F187" s="254" t="s">
        <v>236</v>
      </c>
      <c r="G187" s="251"/>
      <c r="H187" s="255">
        <v>206.96000000000001</v>
      </c>
      <c r="I187" s="256"/>
      <c r="J187" s="251"/>
      <c r="K187" s="251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148</v>
      </c>
      <c r="AU187" s="261" t="s">
        <v>86</v>
      </c>
      <c r="AV187" s="13" t="s">
        <v>86</v>
      </c>
      <c r="AW187" s="13" t="s">
        <v>32</v>
      </c>
      <c r="AX187" s="13" t="s">
        <v>76</v>
      </c>
      <c r="AY187" s="261" t="s">
        <v>139</v>
      </c>
    </row>
    <row r="188" s="13" customFormat="1">
      <c r="A188" s="13"/>
      <c r="B188" s="250"/>
      <c r="C188" s="251"/>
      <c r="D188" s="252" t="s">
        <v>148</v>
      </c>
      <c r="E188" s="253" t="s">
        <v>1</v>
      </c>
      <c r="F188" s="254" t="s">
        <v>237</v>
      </c>
      <c r="G188" s="251"/>
      <c r="H188" s="255">
        <v>80.209999999999994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148</v>
      </c>
      <c r="AU188" s="261" t="s">
        <v>86</v>
      </c>
      <c r="AV188" s="13" t="s">
        <v>86</v>
      </c>
      <c r="AW188" s="13" t="s">
        <v>32</v>
      </c>
      <c r="AX188" s="13" t="s">
        <v>76</v>
      </c>
      <c r="AY188" s="261" t="s">
        <v>139</v>
      </c>
    </row>
    <row r="189" s="13" customFormat="1">
      <c r="A189" s="13"/>
      <c r="B189" s="250"/>
      <c r="C189" s="251"/>
      <c r="D189" s="252" t="s">
        <v>148</v>
      </c>
      <c r="E189" s="253" t="s">
        <v>1</v>
      </c>
      <c r="F189" s="254" t="s">
        <v>238</v>
      </c>
      <c r="G189" s="251"/>
      <c r="H189" s="255">
        <v>15.48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148</v>
      </c>
      <c r="AU189" s="261" t="s">
        <v>86</v>
      </c>
      <c r="AV189" s="13" t="s">
        <v>86</v>
      </c>
      <c r="AW189" s="13" t="s">
        <v>32</v>
      </c>
      <c r="AX189" s="13" t="s">
        <v>76</v>
      </c>
      <c r="AY189" s="261" t="s">
        <v>139</v>
      </c>
    </row>
    <row r="190" s="13" customFormat="1">
      <c r="A190" s="13"/>
      <c r="B190" s="250"/>
      <c r="C190" s="251"/>
      <c r="D190" s="252" t="s">
        <v>148</v>
      </c>
      <c r="E190" s="253" t="s">
        <v>1</v>
      </c>
      <c r="F190" s="254" t="s">
        <v>239</v>
      </c>
      <c r="G190" s="251"/>
      <c r="H190" s="255">
        <v>5.7999999999999998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148</v>
      </c>
      <c r="AU190" s="261" t="s">
        <v>86</v>
      </c>
      <c r="AV190" s="13" t="s">
        <v>86</v>
      </c>
      <c r="AW190" s="13" t="s">
        <v>32</v>
      </c>
      <c r="AX190" s="13" t="s">
        <v>76</v>
      </c>
      <c r="AY190" s="261" t="s">
        <v>139</v>
      </c>
    </row>
    <row r="191" s="13" customFormat="1">
      <c r="A191" s="13"/>
      <c r="B191" s="250"/>
      <c r="C191" s="251"/>
      <c r="D191" s="252" t="s">
        <v>148</v>
      </c>
      <c r="E191" s="253" t="s">
        <v>1</v>
      </c>
      <c r="F191" s="254" t="s">
        <v>240</v>
      </c>
      <c r="G191" s="251"/>
      <c r="H191" s="255">
        <v>84.670000000000002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148</v>
      </c>
      <c r="AU191" s="261" t="s">
        <v>86</v>
      </c>
      <c r="AV191" s="13" t="s">
        <v>86</v>
      </c>
      <c r="AW191" s="13" t="s">
        <v>32</v>
      </c>
      <c r="AX191" s="13" t="s">
        <v>76</v>
      </c>
      <c r="AY191" s="261" t="s">
        <v>139</v>
      </c>
    </row>
    <row r="192" s="13" customFormat="1">
      <c r="A192" s="13"/>
      <c r="B192" s="250"/>
      <c r="C192" s="251"/>
      <c r="D192" s="252" t="s">
        <v>148</v>
      </c>
      <c r="E192" s="253" t="s">
        <v>1</v>
      </c>
      <c r="F192" s="254" t="s">
        <v>241</v>
      </c>
      <c r="G192" s="251"/>
      <c r="H192" s="255">
        <v>12.76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148</v>
      </c>
      <c r="AU192" s="261" t="s">
        <v>86</v>
      </c>
      <c r="AV192" s="13" t="s">
        <v>86</v>
      </c>
      <c r="AW192" s="13" t="s">
        <v>32</v>
      </c>
      <c r="AX192" s="13" t="s">
        <v>76</v>
      </c>
      <c r="AY192" s="261" t="s">
        <v>139</v>
      </c>
    </row>
    <row r="193" s="14" customFormat="1">
      <c r="A193" s="14"/>
      <c r="B193" s="262"/>
      <c r="C193" s="263"/>
      <c r="D193" s="252" t="s">
        <v>148</v>
      </c>
      <c r="E193" s="264" t="s">
        <v>1</v>
      </c>
      <c r="F193" s="265" t="s">
        <v>150</v>
      </c>
      <c r="G193" s="263"/>
      <c r="H193" s="266">
        <v>1253.6099999999999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2" t="s">
        <v>148</v>
      </c>
      <c r="AU193" s="272" t="s">
        <v>86</v>
      </c>
      <c r="AV193" s="14" t="s">
        <v>146</v>
      </c>
      <c r="AW193" s="14" t="s">
        <v>32</v>
      </c>
      <c r="AX193" s="14" t="s">
        <v>84</v>
      </c>
      <c r="AY193" s="272" t="s">
        <v>139</v>
      </c>
    </row>
    <row r="194" s="2" customFormat="1" ht="21.75" customHeight="1">
      <c r="A194" s="39"/>
      <c r="B194" s="40"/>
      <c r="C194" s="237" t="s">
        <v>242</v>
      </c>
      <c r="D194" s="237" t="s">
        <v>141</v>
      </c>
      <c r="E194" s="238" t="s">
        <v>243</v>
      </c>
      <c r="F194" s="239" t="s">
        <v>244</v>
      </c>
      <c r="G194" s="240" t="s">
        <v>144</v>
      </c>
      <c r="H194" s="241">
        <v>381.97500000000002</v>
      </c>
      <c r="I194" s="242"/>
      <c r="J194" s="243">
        <f>ROUND(I194*H194,2)</f>
        <v>0</v>
      </c>
      <c r="K194" s="239" t="s">
        <v>145</v>
      </c>
      <c r="L194" s="45"/>
      <c r="M194" s="244" t="s">
        <v>1</v>
      </c>
      <c r="N194" s="245" t="s">
        <v>41</v>
      </c>
      <c r="O194" s="92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8" t="s">
        <v>146</v>
      </c>
      <c r="AT194" s="248" t="s">
        <v>141</v>
      </c>
      <c r="AU194" s="248" t="s">
        <v>86</v>
      </c>
      <c r="AY194" s="18" t="s">
        <v>139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8" t="s">
        <v>84</v>
      </c>
      <c r="BK194" s="249">
        <f>ROUND(I194*H194,2)</f>
        <v>0</v>
      </c>
      <c r="BL194" s="18" t="s">
        <v>146</v>
      </c>
      <c r="BM194" s="248" t="s">
        <v>245</v>
      </c>
    </row>
    <row r="195" s="13" customFormat="1">
      <c r="A195" s="13"/>
      <c r="B195" s="250"/>
      <c r="C195" s="251"/>
      <c r="D195" s="252" t="s">
        <v>148</v>
      </c>
      <c r="E195" s="253" t="s">
        <v>1</v>
      </c>
      <c r="F195" s="254" t="s">
        <v>218</v>
      </c>
      <c r="G195" s="251"/>
      <c r="H195" s="255">
        <v>381.97500000000002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148</v>
      </c>
      <c r="AU195" s="261" t="s">
        <v>86</v>
      </c>
      <c r="AV195" s="13" t="s">
        <v>86</v>
      </c>
      <c r="AW195" s="13" t="s">
        <v>32</v>
      </c>
      <c r="AX195" s="13" t="s">
        <v>76</v>
      </c>
      <c r="AY195" s="261" t="s">
        <v>139</v>
      </c>
    </row>
    <row r="196" s="14" customFormat="1">
      <c r="A196" s="14"/>
      <c r="B196" s="262"/>
      <c r="C196" s="263"/>
      <c r="D196" s="252" t="s">
        <v>148</v>
      </c>
      <c r="E196" s="264" t="s">
        <v>1</v>
      </c>
      <c r="F196" s="265" t="s">
        <v>150</v>
      </c>
      <c r="G196" s="263"/>
      <c r="H196" s="266">
        <v>381.97500000000002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148</v>
      </c>
      <c r="AU196" s="272" t="s">
        <v>86</v>
      </c>
      <c r="AV196" s="14" t="s">
        <v>146</v>
      </c>
      <c r="AW196" s="14" t="s">
        <v>32</v>
      </c>
      <c r="AX196" s="14" t="s">
        <v>84</v>
      </c>
      <c r="AY196" s="272" t="s">
        <v>139</v>
      </c>
    </row>
    <row r="197" s="2" customFormat="1" ht="21.75" customHeight="1">
      <c r="A197" s="39"/>
      <c r="B197" s="40"/>
      <c r="C197" s="237" t="s">
        <v>246</v>
      </c>
      <c r="D197" s="237" t="s">
        <v>141</v>
      </c>
      <c r="E197" s="238" t="s">
        <v>247</v>
      </c>
      <c r="F197" s="239" t="s">
        <v>248</v>
      </c>
      <c r="G197" s="240" t="s">
        <v>144</v>
      </c>
      <c r="H197" s="241">
        <v>381.97500000000002</v>
      </c>
      <c r="I197" s="242"/>
      <c r="J197" s="243">
        <f>ROUND(I197*H197,2)</f>
        <v>0</v>
      </c>
      <c r="K197" s="239" t="s">
        <v>145</v>
      </c>
      <c r="L197" s="45"/>
      <c r="M197" s="244" t="s">
        <v>1</v>
      </c>
      <c r="N197" s="245" t="s">
        <v>41</v>
      </c>
      <c r="O197" s="92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8" t="s">
        <v>146</v>
      </c>
      <c r="AT197" s="248" t="s">
        <v>141</v>
      </c>
      <c r="AU197" s="248" t="s">
        <v>86</v>
      </c>
      <c r="AY197" s="18" t="s">
        <v>139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8" t="s">
        <v>84</v>
      </c>
      <c r="BK197" s="249">
        <f>ROUND(I197*H197,2)</f>
        <v>0</v>
      </c>
      <c r="BL197" s="18" t="s">
        <v>146</v>
      </c>
      <c r="BM197" s="248" t="s">
        <v>249</v>
      </c>
    </row>
    <row r="198" s="13" customFormat="1">
      <c r="A198" s="13"/>
      <c r="B198" s="250"/>
      <c r="C198" s="251"/>
      <c r="D198" s="252" t="s">
        <v>148</v>
      </c>
      <c r="E198" s="253" t="s">
        <v>1</v>
      </c>
      <c r="F198" s="254" t="s">
        <v>218</v>
      </c>
      <c r="G198" s="251"/>
      <c r="H198" s="255">
        <v>381.97500000000002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148</v>
      </c>
      <c r="AU198" s="261" t="s">
        <v>86</v>
      </c>
      <c r="AV198" s="13" t="s">
        <v>86</v>
      </c>
      <c r="AW198" s="13" t="s">
        <v>32</v>
      </c>
      <c r="AX198" s="13" t="s">
        <v>76</v>
      </c>
      <c r="AY198" s="261" t="s">
        <v>139</v>
      </c>
    </row>
    <row r="199" s="14" customFormat="1">
      <c r="A199" s="14"/>
      <c r="B199" s="262"/>
      <c r="C199" s="263"/>
      <c r="D199" s="252" t="s">
        <v>148</v>
      </c>
      <c r="E199" s="264" t="s">
        <v>1</v>
      </c>
      <c r="F199" s="265" t="s">
        <v>150</v>
      </c>
      <c r="G199" s="263"/>
      <c r="H199" s="266">
        <v>381.97500000000002</v>
      </c>
      <c r="I199" s="267"/>
      <c r="J199" s="263"/>
      <c r="K199" s="263"/>
      <c r="L199" s="268"/>
      <c r="M199" s="269"/>
      <c r="N199" s="270"/>
      <c r="O199" s="270"/>
      <c r="P199" s="270"/>
      <c r="Q199" s="270"/>
      <c r="R199" s="270"/>
      <c r="S199" s="270"/>
      <c r="T199" s="27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2" t="s">
        <v>148</v>
      </c>
      <c r="AU199" s="272" t="s">
        <v>86</v>
      </c>
      <c r="AV199" s="14" t="s">
        <v>146</v>
      </c>
      <c r="AW199" s="14" t="s">
        <v>32</v>
      </c>
      <c r="AX199" s="14" t="s">
        <v>84</v>
      </c>
      <c r="AY199" s="272" t="s">
        <v>139</v>
      </c>
    </row>
    <row r="200" s="12" customFormat="1" ht="22.8" customHeight="1">
      <c r="A200" s="12"/>
      <c r="B200" s="221"/>
      <c r="C200" s="222"/>
      <c r="D200" s="223" t="s">
        <v>75</v>
      </c>
      <c r="E200" s="235" t="s">
        <v>86</v>
      </c>
      <c r="F200" s="235" t="s">
        <v>250</v>
      </c>
      <c r="G200" s="222"/>
      <c r="H200" s="222"/>
      <c r="I200" s="225"/>
      <c r="J200" s="236">
        <f>BK200</f>
        <v>0</v>
      </c>
      <c r="K200" s="222"/>
      <c r="L200" s="227"/>
      <c r="M200" s="228"/>
      <c r="N200" s="229"/>
      <c r="O200" s="229"/>
      <c r="P200" s="230">
        <f>SUM(P201:P203)</f>
        <v>0</v>
      </c>
      <c r="Q200" s="229"/>
      <c r="R200" s="230">
        <f>SUM(R201:R203)</f>
        <v>0.31402111999999999</v>
      </c>
      <c r="S200" s="229"/>
      <c r="T200" s="231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2" t="s">
        <v>84</v>
      </c>
      <c r="AT200" s="233" t="s">
        <v>75</v>
      </c>
      <c r="AU200" s="233" t="s">
        <v>84</v>
      </c>
      <c r="AY200" s="232" t="s">
        <v>139</v>
      </c>
      <c r="BK200" s="234">
        <f>SUM(BK201:BK203)</f>
        <v>0</v>
      </c>
    </row>
    <row r="201" s="2" customFormat="1" ht="16.5" customHeight="1">
      <c r="A201" s="39"/>
      <c r="B201" s="40"/>
      <c r="C201" s="237" t="s">
        <v>7</v>
      </c>
      <c r="D201" s="237" t="s">
        <v>141</v>
      </c>
      <c r="E201" s="238" t="s">
        <v>251</v>
      </c>
      <c r="F201" s="239" t="s">
        <v>252</v>
      </c>
      <c r="G201" s="240" t="s">
        <v>158</v>
      </c>
      <c r="H201" s="241">
        <v>0.128</v>
      </c>
      <c r="I201" s="242"/>
      <c r="J201" s="243">
        <f>ROUND(I201*H201,2)</f>
        <v>0</v>
      </c>
      <c r="K201" s="239" t="s">
        <v>145</v>
      </c>
      <c r="L201" s="45"/>
      <c r="M201" s="244" t="s">
        <v>1</v>
      </c>
      <c r="N201" s="245" t="s">
        <v>41</v>
      </c>
      <c r="O201" s="92"/>
      <c r="P201" s="246">
        <f>O201*H201</f>
        <v>0</v>
      </c>
      <c r="Q201" s="246">
        <v>2.45329</v>
      </c>
      <c r="R201" s="246">
        <f>Q201*H201</f>
        <v>0.31402111999999999</v>
      </c>
      <c r="S201" s="246">
        <v>0</v>
      </c>
      <c r="T201" s="24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8" t="s">
        <v>146</v>
      </c>
      <c r="AT201" s="248" t="s">
        <v>141</v>
      </c>
      <c r="AU201" s="248" t="s">
        <v>86</v>
      </c>
      <c r="AY201" s="18" t="s">
        <v>139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8" t="s">
        <v>84</v>
      </c>
      <c r="BK201" s="249">
        <f>ROUND(I201*H201,2)</f>
        <v>0</v>
      </c>
      <c r="BL201" s="18" t="s">
        <v>146</v>
      </c>
      <c r="BM201" s="248" t="s">
        <v>253</v>
      </c>
    </row>
    <row r="202" s="13" customFormat="1">
      <c r="A202" s="13"/>
      <c r="B202" s="250"/>
      <c r="C202" s="251"/>
      <c r="D202" s="252" t="s">
        <v>148</v>
      </c>
      <c r="E202" s="253" t="s">
        <v>1</v>
      </c>
      <c r="F202" s="254" t="s">
        <v>163</v>
      </c>
      <c r="G202" s="251"/>
      <c r="H202" s="255">
        <v>0.128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148</v>
      </c>
      <c r="AU202" s="261" t="s">
        <v>86</v>
      </c>
      <c r="AV202" s="13" t="s">
        <v>86</v>
      </c>
      <c r="AW202" s="13" t="s">
        <v>32</v>
      </c>
      <c r="AX202" s="13" t="s">
        <v>76</v>
      </c>
      <c r="AY202" s="261" t="s">
        <v>139</v>
      </c>
    </row>
    <row r="203" s="14" customFormat="1">
      <c r="A203" s="14"/>
      <c r="B203" s="262"/>
      <c r="C203" s="263"/>
      <c r="D203" s="252" t="s">
        <v>148</v>
      </c>
      <c r="E203" s="264" t="s">
        <v>1</v>
      </c>
      <c r="F203" s="265" t="s">
        <v>150</v>
      </c>
      <c r="G203" s="263"/>
      <c r="H203" s="266">
        <v>0.128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2" t="s">
        <v>148</v>
      </c>
      <c r="AU203" s="272" t="s">
        <v>86</v>
      </c>
      <c r="AV203" s="14" t="s">
        <v>146</v>
      </c>
      <c r="AW203" s="14" t="s">
        <v>32</v>
      </c>
      <c r="AX203" s="14" t="s">
        <v>84</v>
      </c>
      <c r="AY203" s="272" t="s">
        <v>139</v>
      </c>
    </row>
    <row r="204" s="12" customFormat="1" ht="22.8" customHeight="1">
      <c r="A204" s="12"/>
      <c r="B204" s="221"/>
      <c r="C204" s="222"/>
      <c r="D204" s="223" t="s">
        <v>75</v>
      </c>
      <c r="E204" s="235" t="s">
        <v>164</v>
      </c>
      <c r="F204" s="235" t="s">
        <v>254</v>
      </c>
      <c r="G204" s="222"/>
      <c r="H204" s="222"/>
      <c r="I204" s="225"/>
      <c r="J204" s="236">
        <f>BK204</f>
        <v>0</v>
      </c>
      <c r="K204" s="222"/>
      <c r="L204" s="227"/>
      <c r="M204" s="228"/>
      <c r="N204" s="229"/>
      <c r="O204" s="229"/>
      <c r="P204" s="230">
        <f>SUM(P205:P240)</f>
        <v>0</v>
      </c>
      <c r="Q204" s="229"/>
      <c r="R204" s="230">
        <f>SUM(R205:R240)</f>
        <v>185.88206550000001</v>
      </c>
      <c r="S204" s="229"/>
      <c r="T204" s="231">
        <f>SUM(T205:T240)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2" t="s">
        <v>84</v>
      </c>
      <c r="AT204" s="233" t="s">
        <v>75</v>
      </c>
      <c r="AU204" s="233" t="s">
        <v>84</v>
      </c>
      <c r="AY204" s="232" t="s">
        <v>139</v>
      </c>
      <c r="BK204" s="234">
        <f>SUM(BK205:BK240)</f>
        <v>0</v>
      </c>
    </row>
    <row r="205" s="2" customFormat="1" ht="16.5" customHeight="1">
      <c r="A205" s="39"/>
      <c r="B205" s="40"/>
      <c r="C205" s="237" t="s">
        <v>255</v>
      </c>
      <c r="D205" s="237" t="s">
        <v>141</v>
      </c>
      <c r="E205" s="238" t="s">
        <v>256</v>
      </c>
      <c r="F205" s="239" t="s">
        <v>257</v>
      </c>
      <c r="G205" s="240" t="s">
        <v>144</v>
      </c>
      <c r="H205" s="241">
        <v>820.23000000000002</v>
      </c>
      <c r="I205" s="242"/>
      <c r="J205" s="243">
        <f>ROUND(I205*H205,2)</f>
        <v>0</v>
      </c>
      <c r="K205" s="239" t="s">
        <v>145</v>
      </c>
      <c r="L205" s="45"/>
      <c r="M205" s="244" t="s">
        <v>1</v>
      </c>
      <c r="N205" s="245" t="s">
        <v>41</v>
      </c>
      <c r="O205" s="92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8" t="s">
        <v>146</v>
      </c>
      <c r="AT205" s="248" t="s">
        <v>141</v>
      </c>
      <c r="AU205" s="248" t="s">
        <v>86</v>
      </c>
      <c r="AY205" s="18" t="s">
        <v>139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8" t="s">
        <v>84</v>
      </c>
      <c r="BK205" s="249">
        <f>ROUND(I205*H205,2)</f>
        <v>0</v>
      </c>
      <c r="BL205" s="18" t="s">
        <v>146</v>
      </c>
      <c r="BM205" s="248" t="s">
        <v>258</v>
      </c>
    </row>
    <row r="206" s="13" customFormat="1">
      <c r="A206" s="13"/>
      <c r="B206" s="250"/>
      <c r="C206" s="251"/>
      <c r="D206" s="252" t="s">
        <v>148</v>
      </c>
      <c r="E206" s="253" t="s">
        <v>1</v>
      </c>
      <c r="F206" s="254" t="s">
        <v>230</v>
      </c>
      <c r="G206" s="251"/>
      <c r="H206" s="255">
        <v>722.10000000000002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148</v>
      </c>
      <c r="AU206" s="261" t="s">
        <v>86</v>
      </c>
      <c r="AV206" s="13" t="s">
        <v>86</v>
      </c>
      <c r="AW206" s="13" t="s">
        <v>32</v>
      </c>
      <c r="AX206" s="13" t="s">
        <v>76</v>
      </c>
      <c r="AY206" s="261" t="s">
        <v>139</v>
      </c>
    </row>
    <row r="207" s="13" customFormat="1">
      <c r="A207" s="13"/>
      <c r="B207" s="250"/>
      <c r="C207" s="251"/>
      <c r="D207" s="252" t="s">
        <v>148</v>
      </c>
      <c r="E207" s="253" t="s">
        <v>1</v>
      </c>
      <c r="F207" s="254" t="s">
        <v>231</v>
      </c>
      <c r="G207" s="251"/>
      <c r="H207" s="255">
        <v>61.799999999999997</v>
      </c>
      <c r="I207" s="256"/>
      <c r="J207" s="251"/>
      <c r="K207" s="251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148</v>
      </c>
      <c r="AU207" s="261" t="s">
        <v>86</v>
      </c>
      <c r="AV207" s="13" t="s">
        <v>86</v>
      </c>
      <c r="AW207" s="13" t="s">
        <v>32</v>
      </c>
      <c r="AX207" s="13" t="s">
        <v>76</v>
      </c>
      <c r="AY207" s="261" t="s">
        <v>139</v>
      </c>
    </row>
    <row r="208" s="13" customFormat="1">
      <c r="A208" s="13"/>
      <c r="B208" s="250"/>
      <c r="C208" s="251"/>
      <c r="D208" s="252" t="s">
        <v>148</v>
      </c>
      <c r="E208" s="253" t="s">
        <v>1</v>
      </c>
      <c r="F208" s="254" t="s">
        <v>232</v>
      </c>
      <c r="G208" s="251"/>
      <c r="H208" s="255">
        <v>15.73</v>
      </c>
      <c r="I208" s="256"/>
      <c r="J208" s="251"/>
      <c r="K208" s="251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148</v>
      </c>
      <c r="AU208" s="261" t="s">
        <v>86</v>
      </c>
      <c r="AV208" s="13" t="s">
        <v>86</v>
      </c>
      <c r="AW208" s="13" t="s">
        <v>32</v>
      </c>
      <c r="AX208" s="13" t="s">
        <v>76</v>
      </c>
      <c r="AY208" s="261" t="s">
        <v>139</v>
      </c>
    </row>
    <row r="209" s="13" customFormat="1">
      <c r="A209" s="13"/>
      <c r="B209" s="250"/>
      <c r="C209" s="251"/>
      <c r="D209" s="252" t="s">
        <v>148</v>
      </c>
      <c r="E209" s="253" t="s">
        <v>1</v>
      </c>
      <c r="F209" s="254" t="s">
        <v>233</v>
      </c>
      <c r="G209" s="251"/>
      <c r="H209" s="255">
        <v>20.600000000000001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148</v>
      </c>
      <c r="AU209" s="261" t="s">
        <v>86</v>
      </c>
      <c r="AV209" s="13" t="s">
        <v>86</v>
      </c>
      <c r="AW209" s="13" t="s">
        <v>32</v>
      </c>
      <c r="AX209" s="13" t="s">
        <v>76</v>
      </c>
      <c r="AY209" s="261" t="s">
        <v>139</v>
      </c>
    </row>
    <row r="210" s="14" customFormat="1">
      <c r="A210" s="14"/>
      <c r="B210" s="262"/>
      <c r="C210" s="263"/>
      <c r="D210" s="252" t="s">
        <v>148</v>
      </c>
      <c r="E210" s="264" t="s">
        <v>1</v>
      </c>
      <c r="F210" s="265" t="s">
        <v>150</v>
      </c>
      <c r="G210" s="263"/>
      <c r="H210" s="266">
        <v>820.23000000000002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148</v>
      </c>
      <c r="AU210" s="272" t="s">
        <v>86</v>
      </c>
      <c r="AV210" s="14" t="s">
        <v>146</v>
      </c>
      <c r="AW210" s="14" t="s">
        <v>32</v>
      </c>
      <c r="AX210" s="14" t="s">
        <v>84</v>
      </c>
      <c r="AY210" s="272" t="s">
        <v>139</v>
      </c>
    </row>
    <row r="211" s="2" customFormat="1" ht="16.5" customHeight="1">
      <c r="A211" s="39"/>
      <c r="B211" s="40"/>
      <c r="C211" s="237" t="s">
        <v>259</v>
      </c>
      <c r="D211" s="237" t="s">
        <v>141</v>
      </c>
      <c r="E211" s="238" t="s">
        <v>260</v>
      </c>
      <c r="F211" s="239" t="s">
        <v>261</v>
      </c>
      <c r="G211" s="240" t="s">
        <v>144</v>
      </c>
      <c r="H211" s="241">
        <v>17.600000000000001</v>
      </c>
      <c r="I211" s="242"/>
      <c r="J211" s="243">
        <f>ROUND(I211*H211,2)</f>
        <v>0</v>
      </c>
      <c r="K211" s="239" t="s">
        <v>145</v>
      </c>
      <c r="L211" s="45"/>
      <c r="M211" s="244" t="s">
        <v>1</v>
      </c>
      <c r="N211" s="245" t="s">
        <v>41</v>
      </c>
      <c r="O211" s="92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8" t="s">
        <v>146</v>
      </c>
      <c r="AT211" s="248" t="s">
        <v>141</v>
      </c>
      <c r="AU211" s="248" t="s">
        <v>86</v>
      </c>
      <c r="AY211" s="18" t="s">
        <v>139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8" t="s">
        <v>84</v>
      </c>
      <c r="BK211" s="249">
        <f>ROUND(I211*H211,2)</f>
        <v>0</v>
      </c>
      <c r="BL211" s="18" t="s">
        <v>146</v>
      </c>
      <c r="BM211" s="248" t="s">
        <v>262</v>
      </c>
    </row>
    <row r="212" s="13" customFormat="1">
      <c r="A212" s="13"/>
      <c r="B212" s="250"/>
      <c r="C212" s="251"/>
      <c r="D212" s="252" t="s">
        <v>148</v>
      </c>
      <c r="E212" s="253" t="s">
        <v>1</v>
      </c>
      <c r="F212" s="254" t="s">
        <v>234</v>
      </c>
      <c r="G212" s="251"/>
      <c r="H212" s="255">
        <v>17.600000000000001</v>
      </c>
      <c r="I212" s="256"/>
      <c r="J212" s="251"/>
      <c r="K212" s="251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148</v>
      </c>
      <c r="AU212" s="261" t="s">
        <v>86</v>
      </c>
      <c r="AV212" s="13" t="s">
        <v>86</v>
      </c>
      <c r="AW212" s="13" t="s">
        <v>32</v>
      </c>
      <c r="AX212" s="13" t="s">
        <v>76</v>
      </c>
      <c r="AY212" s="261" t="s">
        <v>139</v>
      </c>
    </row>
    <row r="213" s="14" customFormat="1">
      <c r="A213" s="14"/>
      <c r="B213" s="262"/>
      <c r="C213" s="263"/>
      <c r="D213" s="252" t="s">
        <v>148</v>
      </c>
      <c r="E213" s="264" t="s">
        <v>1</v>
      </c>
      <c r="F213" s="265" t="s">
        <v>150</v>
      </c>
      <c r="G213" s="263"/>
      <c r="H213" s="266">
        <v>17.600000000000001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2" t="s">
        <v>148</v>
      </c>
      <c r="AU213" s="272" t="s">
        <v>86</v>
      </c>
      <c r="AV213" s="14" t="s">
        <v>146</v>
      </c>
      <c r="AW213" s="14" t="s">
        <v>32</v>
      </c>
      <c r="AX213" s="14" t="s">
        <v>84</v>
      </c>
      <c r="AY213" s="272" t="s">
        <v>139</v>
      </c>
    </row>
    <row r="214" s="2" customFormat="1" ht="21.75" customHeight="1">
      <c r="A214" s="39"/>
      <c r="B214" s="40"/>
      <c r="C214" s="237" t="s">
        <v>263</v>
      </c>
      <c r="D214" s="237" t="s">
        <v>141</v>
      </c>
      <c r="E214" s="238" t="s">
        <v>264</v>
      </c>
      <c r="F214" s="239" t="s">
        <v>265</v>
      </c>
      <c r="G214" s="240" t="s">
        <v>144</v>
      </c>
      <c r="H214" s="241">
        <v>82.400000000000006</v>
      </c>
      <c r="I214" s="242"/>
      <c r="J214" s="243">
        <f>ROUND(I214*H214,2)</f>
        <v>0</v>
      </c>
      <c r="K214" s="239" t="s">
        <v>145</v>
      </c>
      <c r="L214" s="45"/>
      <c r="M214" s="244" t="s">
        <v>1</v>
      </c>
      <c r="N214" s="245" t="s">
        <v>41</v>
      </c>
      <c r="O214" s="92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8" t="s">
        <v>146</v>
      </c>
      <c r="AT214" s="248" t="s">
        <v>141</v>
      </c>
      <c r="AU214" s="248" t="s">
        <v>86</v>
      </c>
      <c r="AY214" s="18" t="s">
        <v>139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8" t="s">
        <v>84</v>
      </c>
      <c r="BK214" s="249">
        <f>ROUND(I214*H214,2)</f>
        <v>0</v>
      </c>
      <c r="BL214" s="18" t="s">
        <v>146</v>
      </c>
      <c r="BM214" s="248" t="s">
        <v>266</v>
      </c>
    </row>
    <row r="215" s="13" customFormat="1">
      <c r="A215" s="13"/>
      <c r="B215" s="250"/>
      <c r="C215" s="251"/>
      <c r="D215" s="252" t="s">
        <v>148</v>
      </c>
      <c r="E215" s="253" t="s">
        <v>1</v>
      </c>
      <c r="F215" s="254" t="s">
        <v>231</v>
      </c>
      <c r="G215" s="251"/>
      <c r="H215" s="255">
        <v>61.799999999999997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148</v>
      </c>
      <c r="AU215" s="261" t="s">
        <v>86</v>
      </c>
      <c r="AV215" s="13" t="s">
        <v>86</v>
      </c>
      <c r="AW215" s="13" t="s">
        <v>32</v>
      </c>
      <c r="AX215" s="13" t="s">
        <v>76</v>
      </c>
      <c r="AY215" s="261" t="s">
        <v>139</v>
      </c>
    </row>
    <row r="216" s="13" customFormat="1">
      <c r="A216" s="13"/>
      <c r="B216" s="250"/>
      <c r="C216" s="251"/>
      <c r="D216" s="252" t="s">
        <v>148</v>
      </c>
      <c r="E216" s="253" t="s">
        <v>1</v>
      </c>
      <c r="F216" s="254" t="s">
        <v>233</v>
      </c>
      <c r="G216" s="251"/>
      <c r="H216" s="255">
        <v>20.600000000000001</v>
      </c>
      <c r="I216" s="256"/>
      <c r="J216" s="251"/>
      <c r="K216" s="251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148</v>
      </c>
      <c r="AU216" s="261" t="s">
        <v>86</v>
      </c>
      <c r="AV216" s="13" t="s">
        <v>86</v>
      </c>
      <c r="AW216" s="13" t="s">
        <v>32</v>
      </c>
      <c r="AX216" s="13" t="s">
        <v>76</v>
      </c>
      <c r="AY216" s="261" t="s">
        <v>139</v>
      </c>
    </row>
    <row r="217" s="14" customFormat="1">
      <c r="A217" s="14"/>
      <c r="B217" s="262"/>
      <c r="C217" s="263"/>
      <c r="D217" s="252" t="s">
        <v>148</v>
      </c>
      <c r="E217" s="264" t="s">
        <v>1</v>
      </c>
      <c r="F217" s="265" t="s">
        <v>150</v>
      </c>
      <c r="G217" s="263"/>
      <c r="H217" s="266">
        <v>82.400000000000006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2" t="s">
        <v>148</v>
      </c>
      <c r="AU217" s="272" t="s">
        <v>86</v>
      </c>
      <c r="AV217" s="14" t="s">
        <v>146</v>
      </c>
      <c r="AW217" s="14" t="s">
        <v>32</v>
      </c>
      <c r="AX217" s="14" t="s">
        <v>84</v>
      </c>
      <c r="AY217" s="272" t="s">
        <v>139</v>
      </c>
    </row>
    <row r="218" s="2" customFormat="1" ht="21.75" customHeight="1">
      <c r="A218" s="39"/>
      <c r="B218" s="40"/>
      <c r="C218" s="237" t="s">
        <v>267</v>
      </c>
      <c r="D218" s="237" t="s">
        <v>141</v>
      </c>
      <c r="E218" s="238" t="s">
        <v>268</v>
      </c>
      <c r="F218" s="239" t="s">
        <v>269</v>
      </c>
      <c r="G218" s="240" t="s">
        <v>144</v>
      </c>
      <c r="H218" s="241">
        <v>9.9000000000000004</v>
      </c>
      <c r="I218" s="242"/>
      <c r="J218" s="243">
        <f>ROUND(I218*H218,2)</f>
        <v>0</v>
      </c>
      <c r="K218" s="239" t="s">
        <v>145</v>
      </c>
      <c r="L218" s="45"/>
      <c r="M218" s="244" t="s">
        <v>1</v>
      </c>
      <c r="N218" s="245" t="s">
        <v>41</v>
      </c>
      <c r="O218" s="92"/>
      <c r="P218" s="246">
        <f>O218*H218</f>
        <v>0</v>
      </c>
      <c r="Q218" s="246">
        <v>0.40799999999999997</v>
      </c>
      <c r="R218" s="246">
        <f>Q218*H218</f>
        <v>4.0392000000000001</v>
      </c>
      <c r="S218" s="246">
        <v>0</v>
      </c>
      <c r="T218" s="24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8" t="s">
        <v>146</v>
      </c>
      <c r="AT218" s="248" t="s">
        <v>141</v>
      </c>
      <c r="AU218" s="248" t="s">
        <v>86</v>
      </c>
      <c r="AY218" s="18" t="s">
        <v>139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8" t="s">
        <v>84</v>
      </c>
      <c r="BK218" s="249">
        <f>ROUND(I218*H218,2)</f>
        <v>0</v>
      </c>
      <c r="BL218" s="18" t="s">
        <v>146</v>
      </c>
      <c r="BM218" s="248" t="s">
        <v>270</v>
      </c>
    </row>
    <row r="219" s="13" customFormat="1">
      <c r="A219" s="13"/>
      <c r="B219" s="250"/>
      <c r="C219" s="251"/>
      <c r="D219" s="252" t="s">
        <v>148</v>
      </c>
      <c r="E219" s="253" t="s">
        <v>1</v>
      </c>
      <c r="F219" s="254" t="s">
        <v>235</v>
      </c>
      <c r="G219" s="251"/>
      <c r="H219" s="255">
        <v>9.9000000000000004</v>
      </c>
      <c r="I219" s="256"/>
      <c r="J219" s="251"/>
      <c r="K219" s="251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148</v>
      </c>
      <c r="AU219" s="261" t="s">
        <v>86</v>
      </c>
      <c r="AV219" s="13" t="s">
        <v>86</v>
      </c>
      <c r="AW219" s="13" t="s">
        <v>32</v>
      </c>
      <c r="AX219" s="13" t="s">
        <v>76</v>
      </c>
      <c r="AY219" s="261" t="s">
        <v>139</v>
      </c>
    </row>
    <row r="220" s="14" customFormat="1">
      <c r="A220" s="14"/>
      <c r="B220" s="262"/>
      <c r="C220" s="263"/>
      <c r="D220" s="252" t="s">
        <v>148</v>
      </c>
      <c r="E220" s="264" t="s">
        <v>1</v>
      </c>
      <c r="F220" s="265" t="s">
        <v>150</v>
      </c>
      <c r="G220" s="263"/>
      <c r="H220" s="266">
        <v>9.9000000000000004</v>
      </c>
      <c r="I220" s="267"/>
      <c r="J220" s="263"/>
      <c r="K220" s="263"/>
      <c r="L220" s="268"/>
      <c r="M220" s="269"/>
      <c r="N220" s="270"/>
      <c r="O220" s="270"/>
      <c r="P220" s="270"/>
      <c r="Q220" s="270"/>
      <c r="R220" s="270"/>
      <c r="S220" s="270"/>
      <c r="T220" s="27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2" t="s">
        <v>148</v>
      </c>
      <c r="AU220" s="272" t="s">
        <v>86</v>
      </c>
      <c r="AV220" s="14" t="s">
        <v>146</v>
      </c>
      <c r="AW220" s="14" t="s">
        <v>32</v>
      </c>
      <c r="AX220" s="14" t="s">
        <v>84</v>
      </c>
      <c r="AY220" s="272" t="s">
        <v>139</v>
      </c>
    </row>
    <row r="221" s="2" customFormat="1" ht="21.75" customHeight="1">
      <c r="A221" s="39"/>
      <c r="B221" s="40"/>
      <c r="C221" s="237" t="s">
        <v>271</v>
      </c>
      <c r="D221" s="237" t="s">
        <v>141</v>
      </c>
      <c r="E221" s="238" t="s">
        <v>272</v>
      </c>
      <c r="F221" s="239" t="s">
        <v>273</v>
      </c>
      <c r="G221" s="240" t="s">
        <v>144</v>
      </c>
      <c r="H221" s="241">
        <v>737.83000000000004</v>
      </c>
      <c r="I221" s="242"/>
      <c r="J221" s="243">
        <f>ROUND(I221*H221,2)</f>
        <v>0</v>
      </c>
      <c r="K221" s="239" t="s">
        <v>145</v>
      </c>
      <c r="L221" s="45"/>
      <c r="M221" s="244" t="s">
        <v>1</v>
      </c>
      <c r="N221" s="245" t="s">
        <v>41</v>
      </c>
      <c r="O221" s="92"/>
      <c r="P221" s="246">
        <f>O221*H221</f>
        <v>0</v>
      </c>
      <c r="Q221" s="246">
        <v>0.084250000000000005</v>
      </c>
      <c r="R221" s="246">
        <f>Q221*H221</f>
        <v>62.162177500000006</v>
      </c>
      <c r="S221" s="246">
        <v>0</v>
      </c>
      <c r="T221" s="24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8" t="s">
        <v>146</v>
      </c>
      <c r="AT221" s="248" t="s">
        <v>141</v>
      </c>
      <c r="AU221" s="248" t="s">
        <v>86</v>
      </c>
      <c r="AY221" s="18" t="s">
        <v>139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8" t="s">
        <v>84</v>
      </c>
      <c r="BK221" s="249">
        <f>ROUND(I221*H221,2)</f>
        <v>0</v>
      </c>
      <c r="BL221" s="18" t="s">
        <v>146</v>
      </c>
      <c r="BM221" s="248" t="s">
        <v>274</v>
      </c>
    </row>
    <row r="222" s="13" customFormat="1">
      <c r="A222" s="13"/>
      <c r="B222" s="250"/>
      <c r="C222" s="251"/>
      <c r="D222" s="252" t="s">
        <v>148</v>
      </c>
      <c r="E222" s="253" t="s">
        <v>1</v>
      </c>
      <c r="F222" s="254" t="s">
        <v>230</v>
      </c>
      <c r="G222" s="251"/>
      <c r="H222" s="255">
        <v>722.10000000000002</v>
      </c>
      <c r="I222" s="256"/>
      <c r="J222" s="251"/>
      <c r="K222" s="251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148</v>
      </c>
      <c r="AU222" s="261" t="s">
        <v>86</v>
      </c>
      <c r="AV222" s="13" t="s">
        <v>86</v>
      </c>
      <c r="AW222" s="13" t="s">
        <v>32</v>
      </c>
      <c r="AX222" s="13" t="s">
        <v>76</v>
      </c>
      <c r="AY222" s="261" t="s">
        <v>139</v>
      </c>
    </row>
    <row r="223" s="13" customFormat="1">
      <c r="A223" s="13"/>
      <c r="B223" s="250"/>
      <c r="C223" s="251"/>
      <c r="D223" s="252" t="s">
        <v>148</v>
      </c>
      <c r="E223" s="253" t="s">
        <v>1</v>
      </c>
      <c r="F223" s="254" t="s">
        <v>232</v>
      </c>
      <c r="G223" s="251"/>
      <c r="H223" s="255">
        <v>15.73</v>
      </c>
      <c r="I223" s="256"/>
      <c r="J223" s="251"/>
      <c r="K223" s="251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148</v>
      </c>
      <c r="AU223" s="261" t="s">
        <v>86</v>
      </c>
      <c r="AV223" s="13" t="s">
        <v>86</v>
      </c>
      <c r="AW223" s="13" t="s">
        <v>32</v>
      </c>
      <c r="AX223" s="13" t="s">
        <v>76</v>
      </c>
      <c r="AY223" s="261" t="s">
        <v>139</v>
      </c>
    </row>
    <row r="224" s="14" customFormat="1">
      <c r="A224" s="14"/>
      <c r="B224" s="262"/>
      <c r="C224" s="263"/>
      <c r="D224" s="252" t="s">
        <v>148</v>
      </c>
      <c r="E224" s="264" t="s">
        <v>1</v>
      </c>
      <c r="F224" s="265" t="s">
        <v>150</v>
      </c>
      <c r="G224" s="263"/>
      <c r="H224" s="266">
        <v>737.83000000000004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2" t="s">
        <v>148</v>
      </c>
      <c r="AU224" s="272" t="s">
        <v>86</v>
      </c>
      <c r="AV224" s="14" t="s">
        <v>146</v>
      </c>
      <c r="AW224" s="14" t="s">
        <v>32</v>
      </c>
      <c r="AX224" s="14" t="s">
        <v>84</v>
      </c>
      <c r="AY224" s="272" t="s">
        <v>139</v>
      </c>
    </row>
    <row r="225" s="2" customFormat="1" ht="16.5" customHeight="1">
      <c r="A225" s="39"/>
      <c r="B225" s="40"/>
      <c r="C225" s="273" t="s">
        <v>275</v>
      </c>
      <c r="D225" s="273" t="s">
        <v>209</v>
      </c>
      <c r="E225" s="274" t="s">
        <v>276</v>
      </c>
      <c r="F225" s="275" t="s">
        <v>277</v>
      </c>
      <c r="G225" s="276" t="s">
        <v>144</v>
      </c>
      <c r="H225" s="277">
        <v>722.10000000000002</v>
      </c>
      <c r="I225" s="278"/>
      <c r="J225" s="279">
        <f>ROUND(I225*H225,2)</f>
        <v>0</v>
      </c>
      <c r="K225" s="275" t="s">
        <v>145</v>
      </c>
      <c r="L225" s="280"/>
      <c r="M225" s="281" t="s">
        <v>1</v>
      </c>
      <c r="N225" s="282" t="s">
        <v>41</v>
      </c>
      <c r="O225" s="92"/>
      <c r="P225" s="246">
        <f>O225*H225</f>
        <v>0</v>
      </c>
      <c r="Q225" s="246">
        <v>0.13100000000000001</v>
      </c>
      <c r="R225" s="246">
        <f>Q225*H225</f>
        <v>94.595100000000002</v>
      </c>
      <c r="S225" s="246">
        <v>0</v>
      </c>
      <c r="T225" s="24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8" t="s">
        <v>179</v>
      </c>
      <c r="AT225" s="248" t="s">
        <v>209</v>
      </c>
      <c r="AU225" s="248" t="s">
        <v>86</v>
      </c>
      <c r="AY225" s="18" t="s">
        <v>139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8" t="s">
        <v>84</v>
      </c>
      <c r="BK225" s="249">
        <f>ROUND(I225*H225,2)</f>
        <v>0</v>
      </c>
      <c r="BL225" s="18" t="s">
        <v>146</v>
      </c>
      <c r="BM225" s="248" t="s">
        <v>278</v>
      </c>
    </row>
    <row r="226" s="13" customFormat="1">
      <c r="A226" s="13"/>
      <c r="B226" s="250"/>
      <c r="C226" s="251"/>
      <c r="D226" s="252" t="s">
        <v>148</v>
      </c>
      <c r="E226" s="253" t="s">
        <v>1</v>
      </c>
      <c r="F226" s="254" t="s">
        <v>230</v>
      </c>
      <c r="G226" s="251"/>
      <c r="H226" s="255">
        <v>722.10000000000002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148</v>
      </c>
      <c r="AU226" s="261" t="s">
        <v>86</v>
      </c>
      <c r="AV226" s="13" t="s">
        <v>86</v>
      </c>
      <c r="AW226" s="13" t="s">
        <v>32</v>
      </c>
      <c r="AX226" s="13" t="s">
        <v>76</v>
      </c>
      <c r="AY226" s="261" t="s">
        <v>139</v>
      </c>
    </row>
    <row r="227" s="14" customFormat="1">
      <c r="A227" s="14"/>
      <c r="B227" s="262"/>
      <c r="C227" s="263"/>
      <c r="D227" s="252" t="s">
        <v>148</v>
      </c>
      <c r="E227" s="264" t="s">
        <v>1</v>
      </c>
      <c r="F227" s="265" t="s">
        <v>150</v>
      </c>
      <c r="G227" s="263"/>
      <c r="H227" s="266">
        <v>722.10000000000002</v>
      </c>
      <c r="I227" s="267"/>
      <c r="J227" s="263"/>
      <c r="K227" s="263"/>
      <c r="L227" s="268"/>
      <c r="M227" s="269"/>
      <c r="N227" s="270"/>
      <c r="O227" s="270"/>
      <c r="P227" s="270"/>
      <c r="Q227" s="270"/>
      <c r="R227" s="270"/>
      <c r="S227" s="270"/>
      <c r="T227" s="27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2" t="s">
        <v>148</v>
      </c>
      <c r="AU227" s="272" t="s">
        <v>86</v>
      </c>
      <c r="AV227" s="14" t="s">
        <v>146</v>
      </c>
      <c r="AW227" s="14" t="s">
        <v>32</v>
      </c>
      <c r="AX227" s="14" t="s">
        <v>84</v>
      </c>
      <c r="AY227" s="272" t="s">
        <v>139</v>
      </c>
    </row>
    <row r="228" s="2" customFormat="1" ht="21.75" customHeight="1">
      <c r="A228" s="39"/>
      <c r="B228" s="40"/>
      <c r="C228" s="273" t="s">
        <v>279</v>
      </c>
      <c r="D228" s="273" t="s">
        <v>209</v>
      </c>
      <c r="E228" s="274" t="s">
        <v>280</v>
      </c>
      <c r="F228" s="275" t="s">
        <v>281</v>
      </c>
      <c r="G228" s="276" t="s">
        <v>144</v>
      </c>
      <c r="H228" s="277">
        <v>15.73</v>
      </c>
      <c r="I228" s="278"/>
      <c r="J228" s="279">
        <f>ROUND(I228*H228,2)</f>
        <v>0</v>
      </c>
      <c r="K228" s="275" t="s">
        <v>145</v>
      </c>
      <c r="L228" s="280"/>
      <c r="M228" s="281" t="s">
        <v>1</v>
      </c>
      <c r="N228" s="282" t="s">
        <v>41</v>
      </c>
      <c r="O228" s="92"/>
      <c r="P228" s="246">
        <f>O228*H228</f>
        <v>0</v>
      </c>
      <c r="Q228" s="246">
        <v>0.13</v>
      </c>
      <c r="R228" s="246">
        <f>Q228*H228</f>
        <v>2.0449000000000002</v>
      </c>
      <c r="S228" s="246">
        <v>0</v>
      </c>
      <c r="T228" s="24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8" t="s">
        <v>179</v>
      </c>
      <c r="AT228" s="248" t="s">
        <v>209</v>
      </c>
      <c r="AU228" s="248" t="s">
        <v>86</v>
      </c>
      <c r="AY228" s="18" t="s">
        <v>139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8" t="s">
        <v>84</v>
      </c>
      <c r="BK228" s="249">
        <f>ROUND(I228*H228,2)</f>
        <v>0</v>
      </c>
      <c r="BL228" s="18" t="s">
        <v>146</v>
      </c>
      <c r="BM228" s="248" t="s">
        <v>282</v>
      </c>
    </row>
    <row r="229" s="13" customFormat="1">
      <c r="A229" s="13"/>
      <c r="B229" s="250"/>
      <c r="C229" s="251"/>
      <c r="D229" s="252" t="s">
        <v>148</v>
      </c>
      <c r="E229" s="253" t="s">
        <v>1</v>
      </c>
      <c r="F229" s="254" t="s">
        <v>232</v>
      </c>
      <c r="G229" s="251"/>
      <c r="H229" s="255">
        <v>15.73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148</v>
      </c>
      <c r="AU229" s="261" t="s">
        <v>86</v>
      </c>
      <c r="AV229" s="13" t="s">
        <v>86</v>
      </c>
      <c r="AW229" s="13" t="s">
        <v>32</v>
      </c>
      <c r="AX229" s="13" t="s">
        <v>76</v>
      </c>
      <c r="AY229" s="261" t="s">
        <v>139</v>
      </c>
    </row>
    <row r="230" s="14" customFormat="1">
      <c r="A230" s="14"/>
      <c r="B230" s="262"/>
      <c r="C230" s="263"/>
      <c r="D230" s="252" t="s">
        <v>148</v>
      </c>
      <c r="E230" s="264" t="s">
        <v>1</v>
      </c>
      <c r="F230" s="265" t="s">
        <v>150</v>
      </c>
      <c r="G230" s="263"/>
      <c r="H230" s="266">
        <v>15.73</v>
      </c>
      <c r="I230" s="267"/>
      <c r="J230" s="263"/>
      <c r="K230" s="263"/>
      <c r="L230" s="268"/>
      <c r="M230" s="269"/>
      <c r="N230" s="270"/>
      <c r="O230" s="270"/>
      <c r="P230" s="270"/>
      <c r="Q230" s="270"/>
      <c r="R230" s="270"/>
      <c r="S230" s="270"/>
      <c r="T230" s="27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2" t="s">
        <v>148</v>
      </c>
      <c r="AU230" s="272" t="s">
        <v>86</v>
      </c>
      <c r="AV230" s="14" t="s">
        <v>146</v>
      </c>
      <c r="AW230" s="14" t="s">
        <v>32</v>
      </c>
      <c r="AX230" s="14" t="s">
        <v>84</v>
      </c>
      <c r="AY230" s="272" t="s">
        <v>139</v>
      </c>
    </row>
    <row r="231" s="2" customFormat="1" ht="21.75" customHeight="1">
      <c r="A231" s="39"/>
      <c r="B231" s="40"/>
      <c r="C231" s="237" t="s">
        <v>283</v>
      </c>
      <c r="D231" s="237" t="s">
        <v>141</v>
      </c>
      <c r="E231" s="238" t="s">
        <v>284</v>
      </c>
      <c r="F231" s="239" t="s">
        <v>285</v>
      </c>
      <c r="G231" s="240" t="s">
        <v>144</v>
      </c>
      <c r="H231" s="241">
        <v>82.400000000000006</v>
      </c>
      <c r="I231" s="242"/>
      <c r="J231" s="243">
        <f>ROUND(I231*H231,2)</f>
        <v>0</v>
      </c>
      <c r="K231" s="239" t="s">
        <v>145</v>
      </c>
      <c r="L231" s="45"/>
      <c r="M231" s="244" t="s">
        <v>1</v>
      </c>
      <c r="N231" s="245" t="s">
        <v>41</v>
      </c>
      <c r="O231" s="92"/>
      <c r="P231" s="246">
        <f>O231*H231</f>
        <v>0</v>
      </c>
      <c r="Q231" s="246">
        <v>0.10362</v>
      </c>
      <c r="R231" s="246">
        <f>Q231*H231</f>
        <v>8.5382880000000014</v>
      </c>
      <c r="S231" s="246">
        <v>0</v>
      </c>
      <c r="T231" s="24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8" t="s">
        <v>146</v>
      </c>
      <c r="AT231" s="248" t="s">
        <v>141</v>
      </c>
      <c r="AU231" s="248" t="s">
        <v>86</v>
      </c>
      <c r="AY231" s="18" t="s">
        <v>139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8" t="s">
        <v>84</v>
      </c>
      <c r="BK231" s="249">
        <f>ROUND(I231*H231,2)</f>
        <v>0</v>
      </c>
      <c r="BL231" s="18" t="s">
        <v>146</v>
      </c>
      <c r="BM231" s="248" t="s">
        <v>286</v>
      </c>
    </row>
    <row r="232" s="13" customFormat="1">
      <c r="A232" s="13"/>
      <c r="B232" s="250"/>
      <c r="C232" s="251"/>
      <c r="D232" s="252" t="s">
        <v>148</v>
      </c>
      <c r="E232" s="253" t="s">
        <v>1</v>
      </c>
      <c r="F232" s="254" t="s">
        <v>231</v>
      </c>
      <c r="G232" s="251"/>
      <c r="H232" s="255">
        <v>61.799999999999997</v>
      </c>
      <c r="I232" s="256"/>
      <c r="J232" s="251"/>
      <c r="K232" s="251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148</v>
      </c>
      <c r="AU232" s="261" t="s">
        <v>86</v>
      </c>
      <c r="AV232" s="13" t="s">
        <v>86</v>
      </c>
      <c r="AW232" s="13" t="s">
        <v>32</v>
      </c>
      <c r="AX232" s="13" t="s">
        <v>76</v>
      </c>
      <c r="AY232" s="261" t="s">
        <v>139</v>
      </c>
    </row>
    <row r="233" s="13" customFormat="1">
      <c r="A233" s="13"/>
      <c r="B233" s="250"/>
      <c r="C233" s="251"/>
      <c r="D233" s="252" t="s">
        <v>148</v>
      </c>
      <c r="E233" s="253" t="s">
        <v>1</v>
      </c>
      <c r="F233" s="254" t="s">
        <v>233</v>
      </c>
      <c r="G233" s="251"/>
      <c r="H233" s="255">
        <v>20.600000000000001</v>
      </c>
      <c r="I233" s="256"/>
      <c r="J233" s="251"/>
      <c r="K233" s="251"/>
      <c r="L233" s="257"/>
      <c r="M233" s="258"/>
      <c r="N233" s="259"/>
      <c r="O233" s="259"/>
      <c r="P233" s="259"/>
      <c r="Q233" s="259"/>
      <c r="R233" s="259"/>
      <c r="S233" s="259"/>
      <c r="T233" s="26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1" t="s">
        <v>148</v>
      </c>
      <c r="AU233" s="261" t="s">
        <v>86</v>
      </c>
      <c r="AV233" s="13" t="s">
        <v>86</v>
      </c>
      <c r="AW233" s="13" t="s">
        <v>32</v>
      </c>
      <c r="AX233" s="13" t="s">
        <v>76</v>
      </c>
      <c r="AY233" s="261" t="s">
        <v>139</v>
      </c>
    </row>
    <row r="234" s="14" customFormat="1">
      <c r="A234" s="14"/>
      <c r="B234" s="262"/>
      <c r="C234" s="263"/>
      <c r="D234" s="252" t="s">
        <v>148</v>
      </c>
      <c r="E234" s="264" t="s">
        <v>1</v>
      </c>
      <c r="F234" s="265" t="s">
        <v>150</v>
      </c>
      <c r="G234" s="263"/>
      <c r="H234" s="266">
        <v>82.400000000000006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2" t="s">
        <v>148</v>
      </c>
      <c r="AU234" s="272" t="s">
        <v>86</v>
      </c>
      <c r="AV234" s="14" t="s">
        <v>146</v>
      </c>
      <c r="AW234" s="14" t="s">
        <v>32</v>
      </c>
      <c r="AX234" s="14" t="s">
        <v>84</v>
      </c>
      <c r="AY234" s="272" t="s">
        <v>139</v>
      </c>
    </row>
    <row r="235" s="2" customFormat="1" ht="16.5" customHeight="1">
      <c r="A235" s="39"/>
      <c r="B235" s="40"/>
      <c r="C235" s="273" t="s">
        <v>287</v>
      </c>
      <c r="D235" s="273" t="s">
        <v>209</v>
      </c>
      <c r="E235" s="274" t="s">
        <v>288</v>
      </c>
      <c r="F235" s="275" t="s">
        <v>289</v>
      </c>
      <c r="G235" s="276" t="s">
        <v>144</v>
      </c>
      <c r="H235" s="277">
        <v>61.799999999999997</v>
      </c>
      <c r="I235" s="278"/>
      <c r="J235" s="279">
        <f>ROUND(I235*H235,2)</f>
        <v>0</v>
      </c>
      <c r="K235" s="275" t="s">
        <v>145</v>
      </c>
      <c r="L235" s="280"/>
      <c r="M235" s="281" t="s">
        <v>1</v>
      </c>
      <c r="N235" s="282" t="s">
        <v>41</v>
      </c>
      <c r="O235" s="92"/>
      <c r="P235" s="246">
        <f>O235*H235</f>
        <v>0</v>
      </c>
      <c r="Q235" s="246">
        <v>0.17599999999999999</v>
      </c>
      <c r="R235" s="246">
        <f>Q235*H235</f>
        <v>10.876799999999999</v>
      </c>
      <c r="S235" s="246">
        <v>0</v>
      </c>
      <c r="T235" s="24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8" t="s">
        <v>179</v>
      </c>
      <c r="AT235" s="248" t="s">
        <v>209</v>
      </c>
      <c r="AU235" s="248" t="s">
        <v>86</v>
      </c>
      <c r="AY235" s="18" t="s">
        <v>139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8" t="s">
        <v>84</v>
      </c>
      <c r="BK235" s="249">
        <f>ROUND(I235*H235,2)</f>
        <v>0</v>
      </c>
      <c r="BL235" s="18" t="s">
        <v>146</v>
      </c>
      <c r="BM235" s="248" t="s">
        <v>290</v>
      </c>
    </row>
    <row r="236" s="13" customFormat="1">
      <c r="A236" s="13"/>
      <c r="B236" s="250"/>
      <c r="C236" s="251"/>
      <c r="D236" s="252" t="s">
        <v>148</v>
      </c>
      <c r="E236" s="253" t="s">
        <v>1</v>
      </c>
      <c r="F236" s="254" t="s">
        <v>231</v>
      </c>
      <c r="G236" s="251"/>
      <c r="H236" s="255">
        <v>61.799999999999997</v>
      </c>
      <c r="I236" s="256"/>
      <c r="J236" s="251"/>
      <c r="K236" s="251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148</v>
      </c>
      <c r="AU236" s="261" t="s">
        <v>86</v>
      </c>
      <c r="AV236" s="13" t="s">
        <v>86</v>
      </c>
      <c r="AW236" s="13" t="s">
        <v>32</v>
      </c>
      <c r="AX236" s="13" t="s">
        <v>76</v>
      </c>
      <c r="AY236" s="261" t="s">
        <v>139</v>
      </c>
    </row>
    <row r="237" s="14" customFormat="1">
      <c r="A237" s="14"/>
      <c r="B237" s="262"/>
      <c r="C237" s="263"/>
      <c r="D237" s="252" t="s">
        <v>148</v>
      </c>
      <c r="E237" s="264" t="s">
        <v>1</v>
      </c>
      <c r="F237" s="265" t="s">
        <v>150</v>
      </c>
      <c r="G237" s="263"/>
      <c r="H237" s="266">
        <v>61.799999999999997</v>
      </c>
      <c r="I237" s="267"/>
      <c r="J237" s="263"/>
      <c r="K237" s="263"/>
      <c r="L237" s="268"/>
      <c r="M237" s="269"/>
      <c r="N237" s="270"/>
      <c r="O237" s="270"/>
      <c r="P237" s="270"/>
      <c r="Q237" s="270"/>
      <c r="R237" s="270"/>
      <c r="S237" s="270"/>
      <c r="T237" s="27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2" t="s">
        <v>148</v>
      </c>
      <c r="AU237" s="272" t="s">
        <v>86</v>
      </c>
      <c r="AV237" s="14" t="s">
        <v>146</v>
      </c>
      <c r="AW237" s="14" t="s">
        <v>32</v>
      </c>
      <c r="AX237" s="14" t="s">
        <v>84</v>
      </c>
      <c r="AY237" s="272" t="s">
        <v>139</v>
      </c>
    </row>
    <row r="238" s="2" customFormat="1" ht="21.75" customHeight="1">
      <c r="A238" s="39"/>
      <c r="B238" s="40"/>
      <c r="C238" s="273" t="s">
        <v>291</v>
      </c>
      <c r="D238" s="273" t="s">
        <v>209</v>
      </c>
      <c r="E238" s="274" t="s">
        <v>292</v>
      </c>
      <c r="F238" s="275" t="s">
        <v>293</v>
      </c>
      <c r="G238" s="276" t="s">
        <v>144</v>
      </c>
      <c r="H238" s="277">
        <v>20.600000000000001</v>
      </c>
      <c r="I238" s="278"/>
      <c r="J238" s="279">
        <f>ROUND(I238*H238,2)</f>
        <v>0</v>
      </c>
      <c r="K238" s="275" t="s">
        <v>145</v>
      </c>
      <c r="L238" s="280"/>
      <c r="M238" s="281" t="s">
        <v>1</v>
      </c>
      <c r="N238" s="282" t="s">
        <v>41</v>
      </c>
      <c r="O238" s="92"/>
      <c r="P238" s="246">
        <f>O238*H238</f>
        <v>0</v>
      </c>
      <c r="Q238" s="246">
        <v>0.17599999999999999</v>
      </c>
      <c r="R238" s="246">
        <f>Q238*H238</f>
        <v>3.6255999999999999</v>
      </c>
      <c r="S238" s="246">
        <v>0</v>
      </c>
      <c r="T238" s="24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8" t="s">
        <v>179</v>
      </c>
      <c r="AT238" s="248" t="s">
        <v>209</v>
      </c>
      <c r="AU238" s="248" t="s">
        <v>86</v>
      </c>
      <c r="AY238" s="18" t="s">
        <v>139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8" t="s">
        <v>84</v>
      </c>
      <c r="BK238" s="249">
        <f>ROUND(I238*H238,2)</f>
        <v>0</v>
      </c>
      <c r="BL238" s="18" t="s">
        <v>146</v>
      </c>
      <c r="BM238" s="248" t="s">
        <v>294</v>
      </c>
    </row>
    <row r="239" s="13" customFormat="1">
      <c r="A239" s="13"/>
      <c r="B239" s="250"/>
      <c r="C239" s="251"/>
      <c r="D239" s="252" t="s">
        <v>148</v>
      </c>
      <c r="E239" s="253" t="s">
        <v>1</v>
      </c>
      <c r="F239" s="254" t="s">
        <v>233</v>
      </c>
      <c r="G239" s="251"/>
      <c r="H239" s="255">
        <v>20.600000000000001</v>
      </c>
      <c r="I239" s="256"/>
      <c r="J239" s="251"/>
      <c r="K239" s="251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148</v>
      </c>
      <c r="AU239" s="261" t="s">
        <v>86</v>
      </c>
      <c r="AV239" s="13" t="s">
        <v>86</v>
      </c>
      <c r="AW239" s="13" t="s">
        <v>32</v>
      </c>
      <c r="AX239" s="13" t="s">
        <v>76</v>
      </c>
      <c r="AY239" s="261" t="s">
        <v>139</v>
      </c>
    </row>
    <row r="240" s="14" customFormat="1">
      <c r="A240" s="14"/>
      <c r="B240" s="262"/>
      <c r="C240" s="263"/>
      <c r="D240" s="252" t="s">
        <v>148</v>
      </c>
      <c r="E240" s="264" t="s">
        <v>1</v>
      </c>
      <c r="F240" s="265" t="s">
        <v>150</v>
      </c>
      <c r="G240" s="263"/>
      <c r="H240" s="266">
        <v>20.600000000000001</v>
      </c>
      <c r="I240" s="267"/>
      <c r="J240" s="263"/>
      <c r="K240" s="263"/>
      <c r="L240" s="268"/>
      <c r="M240" s="269"/>
      <c r="N240" s="270"/>
      <c r="O240" s="270"/>
      <c r="P240" s="270"/>
      <c r="Q240" s="270"/>
      <c r="R240" s="270"/>
      <c r="S240" s="270"/>
      <c r="T240" s="27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2" t="s">
        <v>148</v>
      </c>
      <c r="AU240" s="272" t="s">
        <v>86</v>
      </c>
      <c r="AV240" s="14" t="s">
        <v>146</v>
      </c>
      <c r="AW240" s="14" t="s">
        <v>32</v>
      </c>
      <c r="AX240" s="14" t="s">
        <v>84</v>
      </c>
      <c r="AY240" s="272" t="s">
        <v>139</v>
      </c>
    </row>
    <row r="241" s="12" customFormat="1" ht="22.8" customHeight="1">
      <c r="A241" s="12"/>
      <c r="B241" s="221"/>
      <c r="C241" s="222"/>
      <c r="D241" s="223" t="s">
        <v>75</v>
      </c>
      <c r="E241" s="235" t="s">
        <v>185</v>
      </c>
      <c r="F241" s="235" t="s">
        <v>295</v>
      </c>
      <c r="G241" s="222"/>
      <c r="H241" s="222"/>
      <c r="I241" s="225"/>
      <c r="J241" s="236">
        <f>BK241</f>
        <v>0</v>
      </c>
      <c r="K241" s="222"/>
      <c r="L241" s="227"/>
      <c r="M241" s="228"/>
      <c r="N241" s="229"/>
      <c r="O241" s="229"/>
      <c r="P241" s="230">
        <f>SUM(P242:P286)</f>
        <v>0</v>
      </c>
      <c r="Q241" s="229"/>
      <c r="R241" s="230">
        <f>SUM(R242:R286)</f>
        <v>429.22606922000006</v>
      </c>
      <c r="S241" s="229"/>
      <c r="T241" s="231">
        <f>SUM(T242:T286)</f>
        <v>0.082000000000000003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2" t="s">
        <v>84</v>
      </c>
      <c r="AT241" s="233" t="s">
        <v>75</v>
      </c>
      <c r="AU241" s="233" t="s">
        <v>84</v>
      </c>
      <c r="AY241" s="232" t="s">
        <v>139</v>
      </c>
      <c r="BK241" s="234">
        <f>SUM(BK242:BK286)</f>
        <v>0</v>
      </c>
    </row>
    <row r="242" s="2" customFormat="1" ht="21.75" customHeight="1">
      <c r="A242" s="39"/>
      <c r="B242" s="40"/>
      <c r="C242" s="237" t="s">
        <v>296</v>
      </c>
      <c r="D242" s="237" t="s">
        <v>141</v>
      </c>
      <c r="E242" s="238" t="s">
        <v>297</v>
      </c>
      <c r="F242" s="239" t="s">
        <v>298</v>
      </c>
      <c r="G242" s="240" t="s">
        <v>299</v>
      </c>
      <c r="H242" s="241">
        <v>1</v>
      </c>
      <c r="I242" s="242"/>
      <c r="J242" s="243">
        <f>ROUND(I242*H242,2)</f>
        <v>0</v>
      </c>
      <c r="K242" s="239" t="s">
        <v>145</v>
      </c>
      <c r="L242" s="45"/>
      <c r="M242" s="244" t="s">
        <v>1</v>
      </c>
      <c r="N242" s="245" t="s">
        <v>41</v>
      </c>
      <c r="O242" s="92"/>
      <c r="P242" s="246">
        <f>O242*H242</f>
        <v>0</v>
      </c>
      <c r="Q242" s="246">
        <v>0.00069999999999999999</v>
      </c>
      <c r="R242" s="246">
        <f>Q242*H242</f>
        <v>0.00069999999999999999</v>
      </c>
      <c r="S242" s="246">
        <v>0</v>
      </c>
      <c r="T242" s="24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8" t="s">
        <v>146</v>
      </c>
      <c r="AT242" s="248" t="s">
        <v>141</v>
      </c>
      <c r="AU242" s="248" t="s">
        <v>86</v>
      </c>
      <c r="AY242" s="18" t="s">
        <v>139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8" t="s">
        <v>84</v>
      </c>
      <c r="BK242" s="249">
        <f>ROUND(I242*H242,2)</f>
        <v>0</v>
      </c>
      <c r="BL242" s="18" t="s">
        <v>146</v>
      </c>
      <c r="BM242" s="248" t="s">
        <v>300</v>
      </c>
    </row>
    <row r="243" s="2" customFormat="1" ht="21.75" customHeight="1">
      <c r="A243" s="39"/>
      <c r="B243" s="40"/>
      <c r="C243" s="237" t="s">
        <v>301</v>
      </c>
      <c r="D243" s="237" t="s">
        <v>141</v>
      </c>
      <c r="E243" s="238" t="s">
        <v>302</v>
      </c>
      <c r="F243" s="239" t="s">
        <v>303</v>
      </c>
      <c r="G243" s="240" t="s">
        <v>299</v>
      </c>
      <c r="H243" s="241">
        <v>1</v>
      </c>
      <c r="I243" s="242"/>
      <c r="J243" s="243">
        <f>ROUND(I243*H243,2)</f>
        <v>0</v>
      </c>
      <c r="K243" s="239" t="s">
        <v>145</v>
      </c>
      <c r="L243" s="45"/>
      <c r="M243" s="244" t="s">
        <v>1</v>
      </c>
      <c r="N243" s="245" t="s">
        <v>41</v>
      </c>
      <c r="O243" s="92"/>
      <c r="P243" s="246">
        <f>O243*H243</f>
        <v>0</v>
      </c>
      <c r="Q243" s="246">
        <v>0.10940999999999999</v>
      </c>
      <c r="R243" s="246">
        <f>Q243*H243</f>
        <v>0.10940999999999999</v>
      </c>
      <c r="S243" s="246">
        <v>0</v>
      </c>
      <c r="T243" s="24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8" t="s">
        <v>146</v>
      </c>
      <c r="AT243" s="248" t="s">
        <v>141</v>
      </c>
      <c r="AU243" s="248" t="s">
        <v>86</v>
      </c>
      <c r="AY243" s="18" t="s">
        <v>139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8" t="s">
        <v>84</v>
      </c>
      <c r="BK243" s="249">
        <f>ROUND(I243*H243,2)</f>
        <v>0</v>
      </c>
      <c r="BL243" s="18" t="s">
        <v>146</v>
      </c>
      <c r="BM243" s="248" t="s">
        <v>304</v>
      </c>
    </row>
    <row r="244" s="2" customFormat="1" ht="21.75" customHeight="1">
      <c r="A244" s="39"/>
      <c r="B244" s="40"/>
      <c r="C244" s="237" t="s">
        <v>305</v>
      </c>
      <c r="D244" s="237" t="s">
        <v>141</v>
      </c>
      <c r="E244" s="238" t="s">
        <v>306</v>
      </c>
      <c r="F244" s="239" t="s">
        <v>307</v>
      </c>
      <c r="G244" s="240" t="s">
        <v>308</v>
      </c>
      <c r="H244" s="241">
        <v>507.44999999999999</v>
      </c>
      <c r="I244" s="242"/>
      <c r="J244" s="243">
        <f>ROUND(I244*H244,2)</f>
        <v>0</v>
      </c>
      <c r="K244" s="239" t="s">
        <v>145</v>
      </c>
      <c r="L244" s="45"/>
      <c r="M244" s="244" t="s">
        <v>1</v>
      </c>
      <c r="N244" s="245" t="s">
        <v>41</v>
      </c>
      <c r="O244" s="92"/>
      <c r="P244" s="246">
        <f>O244*H244</f>
        <v>0</v>
      </c>
      <c r="Q244" s="246">
        <v>0.15540000000000001</v>
      </c>
      <c r="R244" s="246">
        <f>Q244*H244</f>
        <v>78.857730000000004</v>
      </c>
      <c r="S244" s="246">
        <v>0</v>
      </c>
      <c r="T244" s="24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8" t="s">
        <v>146</v>
      </c>
      <c r="AT244" s="248" t="s">
        <v>141</v>
      </c>
      <c r="AU244" s="248" t="s">
        <v>86</v>
      </c>
      <c r="AY244" s="18" t="s">
        <v>139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8" t="s">
        <v>84</v>
      </c>
      <c r="BK244" s="249">
        <f>ROUND(I244*H244,2)</f>
        <v>0</v>
      </c>
      <c r="BL244" s="18" t="s">
        <v>146</v>
      </c>
      <c r="BM244" s="248" t="s">
        <v>309</v>
      </c>
    </row>
    <row r="245" s="13" customFormat="1">
      <c r="A245" s="13"/>
      <c r="B245" s="250"/>
      <c r="C245" s="251"/>
      <c r="D245" s="252" t="s">
        <v>148</v>
      </c>
      <c r="E245" s="253" t="s">
        <v>1</v>
      </c>
      <c r="F245" s="254" t="s">
        <v>310</v>
      </c>
      <c r="G245" s="251"/>
      <c r="H245" s="255">
        <v>401.05000000000001</v>
      </c>
      <c r="I245" s="256"/>
      <c r="J245" s="251"/>
      <c r="K245" s="251"/>
      <c r="L245" s="257"/>
      <c r="M245" s="258"/>
      <c r="N245" s="259"/>
      <c r="O245" s="259"/>
      <c r="P245" s="259"/>
      <c r="Q245" s="259"/>
      <c r="R245" s="259"/>
      <c r="S245" s="259"/>
      <c r="T245" s="26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1" t="s">
        <v>148</v>
      </c>
      <c r="AU245" s="261" t="s">
        <v>86</v>
      </c>
      <c r="AV245" s="13" t="s">
        <v>86</v>
      </c>
      <c r="AW245" s="13" t="s">
        <v>32</v>
      </c>
      <c r="AX245" s="13" t="s">
        <v>76</v>
      </c>
      <c r="AY245" s="261" t="s">
        <v>139</v>
      </c>
    </row>
    <row r="246" s="13" customFormat="1">
      <c r="A246" s="13"/>
      <c r="B246" s="250"/>
      <c r="C246" s="251"/>
      <c r="D246" s="252" t="s">
        <v>148</v>
      </c>
      <c r="E246" s="253" t="s">
        <v>1</v>
      </c>
      <c r="F246" s="254" t="s">
        <v>311</v>
      </c>
      <c r="G246" s="251"/>
      <c r="H246" s="255">
        <v>77.400000000000006</v>
      </c>
      <c r="I246" s="256"/>
      <c r="J246" s="251"/>
      <c r="K246" s="251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148</v>
      </c>
      <c r="AU246" s="261" t="s">
        <v>86</v>
      </c>
      <c r="AV246" s="13" t="s">
        <v>86</v>
      </c>
      <c r="AW246" s="13" t="s">
        <v>32</v>
      </c>
      <c r="AX246" s="13" t="s">
        <v>76</v>
      </c>
      <c r="AY246" s="261" t="s">
        <v>139</v>
      </c>
    </row>
    <row r="247" s="13" customFormat="1">
      <c r="A247" s="13"/>
      <c r="B247" s="250"/>
      <c r="C247" s="251"/>
      <c r="D247" s="252" t="s">
        <v>148</v>
      </c>
      <c r="E247" s="253" t="s">
        <v>1</v>
      </c>
      <c r="F247" s="254" t="s">
        <v>312</v>
      </c>
      <c r="G247" s="251"/>
      <c r="H247" s="255">
        <v>29</v>
      </c>
      <c r="I247" s="256"/>
      <c r="J247" s="251"/>
      <c r="K247" s="251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148</v>
      </c>
      <c r="AU247" s="261" t="s">
        <v>86</v>
      </c>
      <c r="AV247" s="13" t="s">
        <v>86</v>
      </c>
      <c r="AW247" s="13" t="s">
        <v>32</v>
      </c>
      <c r="AX247" s="13" t="s">
        <v>76</v>
      </c>
      <c r="AY247" s="261" t="s">
        <v>139</v>
      </c>
    </row>
    <row r="248" s="14" customFormat="1">
      <c r="A248" s="14"/>
      <c r="B248" s="262"/>
      <c r="C248" s="263"/>
      <c r="D248" s="252" t="s">
        <v>148</v>
      </c>
      <c r="E248" s="264" t="s">
        <v>1</v>
      </c>
      <c r="F248" s="265" t="s">
        <v>150</v>
      </c>
      <c r="G248" s="263"/>
      <c r="H248" s="266">
        <v>507.44999999999999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2" t="s">
        <v>148</v>
      </c>
      <c r="AU248" s="272" t="s">
        <v>86</v>
      </c>
      <c r="AV248" s="14" t="s">
        <v>146</v>
      </c>
      <c r="AW248" s="14" t="s">
        <v>32</v>
      </c>
      <c r="AX248" s="14" t="s">
        <v>84</v>
      </c>
      <c r="AY248" s="272" t="s">
        <v>139</v>
      </c>
    </row>
    <row r="249" s="2" customFormat="1" ht="16.5" customHeight="1">
      <c r="A249" s="39"/>
      <c r="B249" s="40"/>
      <c r="C249" s="273" t="s">
        <v>313</v>
      </c>
      <c r="D249" s="273" t="s">
        <v>209</v>
      </c>
      <c r="E249" s="274" t="s">
        <v>314</v>
      </c>
      <c r="F249" s="275" t="s">
        <v>315</v>
      </c>
      <c r="G249" s="276" t="s">
        <v>308</v>
      </c>
      <c r="H249" s="277">
        <v>401.05000000000001</v>
      </c>
      <c r="I249" s="278"/>
      <c r="J249" s="279">
        <f>ROUND(I249*H249,2)</f>
        <v>0</v>
      </c>
      <c r="K249" s="275" t="s">
        <v>145</v>
      </c>
      <c r="L249" s="280"/>
      <c r="M249" s="281" t="s">
        <v>1</v>
      </c>
      <c r="N249" s="282" t="s">
        <v>41</v>
      </c>
      <c r="O249" s="92"/>
      <c r="P249" s="246">
        <f>O249*H249</f>
        <v>0</v>
      </c>
      <c r="Q249" s="246">
        <v>0.080000000000000002</v>
      </c>
      <c r="R249" s="246">
        <f>Q249*H249</f>
        <v>32.084000000000003</v>
      </c>
      <c r="S249" s="246">
        <v>0</v>
      </c>
      <c r="T249" s="24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8" t="s">
        <v>179</v>
      </c>
      <c r="AT249" s="248" t="s">
        <v>209</v>
      </c>
      <c r="AU249" s="248" t="s">
        <v>86</v>
      </c>
      <c r="AY249" s="18" t="s">
        <v>139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8" t="s">
        <v>84</v>
      </c>
      <c r="BK249" s="249">
        <f>ROUND(I249*H249,2)</f>
        <v>0</v>
      </c>
      <c r="BL249" s="18" t="s">
        <v>146</v>
      </c>
      <c r="BM249" s="248" t="s">
        <v>316</v>
      </c>
    </row>
    <row r="250" s="13" customFormat="1">
      <c r="A250" s="13"/>
      <c r="B250" s="250"/>
      <c r="C250" s="251"/>
      <c r="D250" s="252" t="s">
        <v>148</v>
      </c>
      <c r="E250" s="253" t="s">
        <v>1</v>
      </c>
      <c r="F250" s="254" t="s">
        <v>310</v>
      </c>
      <c r="G250" s="251"/>
      <c r="H250" s="255">
        <v>401.05000000000001</v>
      </c>
      <c r="I250" s="256"/>
      <c r="J250" s="251"/>
      <c r="K250" s="251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148</v>
      </c>
      <c r="AU250" s="261" t="s">
        <v>86</v>
      </c>
      <c r="AV250" s="13" t="s">
        <v>86</v>
      </c>
      <c r="AW250" s="13" t="s">
        <v>32</v>
      </c>
      <c r="AX250" s="13" t="s">
        <v>76</v>
      </c>
      <c r="AY250" s="261" t="s">
        <v>139</v>
      </c>
    </row>
    <row r="251" s="14" customFormat="1">
      <c r="A251" s="14"/>
      <c r="B251" s="262"/>
      <c r="C251" s="263"/>
      <c r="D251" s="252" t="s">
        <v>148</v>
      </c>
      <c r="E251" s="264" t="s">
        <v>1</v>
      </c>
      <c r="F251" s="265" t="s">
        <v>150</v>
      </c>
      <c r="G251" s="263"/>
      <c r="H251" s="266">
        <v>401.05000000000001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2" t="s">
        <v>148</v>
      </c>
      <c r="AU251" s="272" t="s">
        <v>86</v>
      </c>
      <c r="AV251" s="14" t="s">
        <v>146</v>
      </c>
      <c r="AW251" s="14" t="s">
        <v>32</v>
      </c>
      <c r="AX251" s="14" t="s">
        <v>84</v>
      </c>
      <c r="AY251" s="272" t="s">
        <v>139</v>
      </c>
    </row>
    <row r="252" s="2" customFormat="1" ht="21.75" customHeight="1">
      <c r="A252" s="39"/>
      <c r="B252" s="40"/>
      <c r="C252" s="273" t="s">
        <v>317</v>
      </c>
      <c r="D252" s="273" t="s">
        <v>209</v>
      </c>
      <c r="E252" s="274" t="s">
        <v>318</v>
      </c>
      <c r="F252" s="275" t="s">
        <v>319</v>
      </c>
      <c r="G252" s="276" t="s">
        <v>308</v>
      </c>
      <c r="H252" s="277">
        <v>77.400000000000006</v>
      </c>
      <c r="I252" s="278"/>
      <c r="J252" s="279">
        <f>ROUND(I252*H252,2)</f>
        <v>0</v>
      </c>
      <c r="K252" s="275" t="s">
        <v>145</v>
      </c>
      <c r="L252" s="280"/>
      <c r="M252" s="281" t="s">
        <v>1</v>
      </c>
      <c r="N252" s="282" t="s">
        <v>41</v>
      </c>
      <c r="O252" s="92"/>
      <c r="P252" s="246">
        <f>O252*H252</f>
        <v>0</v>
      </c>
      <c r="Q252" s="246">
        <v>0.048300000000000003</v>
      </c>
      <c r="R252" s="246">
        <f>Q252*H252</f>
        <v>3.7384200000000005</v>
      </c>
      <c r="S252" s="246">
        <v>0</v>
      </c>
      <c r="T252" s="24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8" t="s">
        <v>179</v>
      </c>
      <c r="AT252" s="248" t="s">
        <v>209</v>
      </c>
      <c r="AU252" s="248" t="s">
        <v>86</v>
      </c>
      <c r="AY252" s="18" t="s">
        <v>139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8" t="s">
        <v>84</v>
      </c>
      <c r="BK252" s="249">
        <f>ROUND(I252*H252,2)</f>
        <v>0</v>
      </c>
      <c r="BL252" s="18" t="s">
        <v>146</v>
      </c>
      <c r="BM252" s="248" t="s">
        <v>320</v>
      </c>
    </row>
    <row r="253" s="13" customFormat="1">
      <c r="A253" s="13"/>
      <c r="B253" s="250"/>
      <c r="C253" s="251"/>
      <c r="D253" s="252" t="s">
        <v>148</v>
      </c>
      <c r="E253" s="253" t="s">
        <v>1</v>
      </c>
      <c r="F253" s="254" t="s">
        <v>311</v>
      </c>
      <c r="G253" s="251"/>
      <c r="H253" s="255">
        <v>77.400000000000006</v>
      </c>
      <c r="I253" s="256"/>
      <c r="J253" s="251"/>
      <c r="K253" s="251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148</v>
      </c>
      <c r="AU253" s="261" t="s">
        <v>86</v>
      </c>
      <c r="AV253" s="13" t="s">
        <v>86</v>
      </c>
      <c r="AW253" s="13" t="s">
        <v>32</v>
      </c>
      <c r="AX253" s="13" t="s">
        <v>76</v>
      </c>
      <c r="AY253" s="261" t="s">
        <v>139</v>
      </c>
    </row>
    <row r="254" s="14" customFormat="1">
      <c r="A254" s="14"/>
      <c r="B254" s="262"/>
      <c r="C254" s="263"/>
      <c r="D254" s="252" t="s">
        <v>148</v>
      </c>
      <c r="E254" s="264" t="s">
        <v>1</v>
      </c>
      <c r="F254" s="265" t="s">
        <v>150</v>
      </c>
      <c r="G254" s="263"/>
      <c r="H254" s="266">
        <v>77.400000000000006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2" t="s">
        <v>148</v>
      </c>
      <c r="AU254" s="272" t="s">
        <v>86</v>
      </c>
      <c r="AV254" s="14" t="s">
        <v>146</v>
      </c>
      <c r="AW254" s="14" t="s">
        <v>32</v>
      </c>
      <c r="AX254" s="14" t="s">
        <v>84</v>
      </c>
      <c r="AY254" s="272" t="s">
        <v>139</v>
      </c>
    </row>
    <row r="255" s="2" customFormat="1" ht="21.75" customHeight="1">
      <c r="A255" s="39"/>
      <c r="B255" s="40"/>
      <c r="C255" s="273" t="s">
        <v>321</v>
      </c>
      <c r="D255" s="273" t="s">
        <v>209</v>
      </c>
      <c r="E255" s="274" t="s">
        <v>322</v>
      </c>
      <c r="F255" s="275" t="s">
        <v>323</v>
      </c>
      <c r="G255" s="276" t="s">
        <v>308</v>
      </c>
      <c r="H255" s="277">
        <v>29</v>
      </c>
      <c r="I255" s="278"/>
      <c r="J255" s="279">
        <f>ROUND(I255*H255,2)</f>
        <v>0</v>
      </c>
      <c r="K255" s="275" t="s">
        <v>145</v>
      </c>
      <c r="L255" s="280"/>
      <c r="M255" s="281" t="s">
        <v>1</v>
      </c>
      <c r="N255" s="282" t="s">
        <v>41</v>
      </c>
      <c r="O255" s="92"/>
      <c r="P255" s="246">
        <f>O255*H255</f>
        <v>0</v>
      </c>
      <c r="Q255" s="246">
        <v>0.065670000000000006</v>
      </c>
      <c r="R255" s="246">
        <f>Q255*H255</f>
        <v>1.9044300000000001</v>
      </c>
      <c r="S255" s="246">
        <v>0</v>
      </c>
      <c r="T255" s="24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8" t="s">
        <v>179</v>
      </c>
      <c r="AT255" s="248" t="s">
        <v>209</v>
      </c>
      <c r="AU255" s="248" t="s">
        <v>86</v>
      </c>
      <c r="AY255" s="18" t="s">
        <v>139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8" t="s">
        <v>84</v>
      </c>
      <c r="BK255" s="249">
        <f>ROUND(I255*H255,2)</f>
        <v>0</v>
      </c>
      <c r="BL255" s="18" t="s">
        <v>146</v>
      </c>
      <c r="BM255" s="248" t="s">
        <v>324</v>
      </c>
    </row>
    <row r="256" s="13" customFormat="1">
      <c r="A256" s="13"/>
      <c r="B256" s="250"/>
      <c r="C256" s="251"/>
      <c r="D256" s="252" t="s">
        <v>148</v>
      </c>
      <c r="E256" s="253" t="s">
        <v>1</v>
      </c>
      <c r="F256" s="254" t="s">
        <v>312</v>
      </c>
      <c r="G256" s="251"/>
      <c r="H256" s="255">
        <v>29</v>
      </c>
      <c r="I256" s="256"/>
      <c r="J256" s="251"/>
      <c r="K256" s="251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148</v>
      </c>
      <c r="AU256" s="261" t="s">
        <v>86</v>
      </c>
      <c r="AV256" s="13" t="s">
        <v>86</v>
      </c>
      <c r="AW256" s="13" t="s">
        <v>32</v>
      </c>
      <c r="AX256" s="13" t="s">
        <v>76</v>
      </c>
      <c r="AY256" s="261" t="s">
        <v>139</v>
      </c>
    </row>
    <row r="257" s="14" customFormat="1">
      <c r="A257" s="14"/>
      <c r="B257" s="262"/>
      <c r="C257" s="263"/>
      <c r="D257" s="252" t="s">
        <v>148</v>
      </c>
      <c r="E257" s="264" t="s">
        <v>1</v>
      </c>
      <c r="F257" s="265" t="s">
        <v>150</v>
      </c>
      <c r="G257" s="263"/>
      <c r="H257" s="266">
        <v>29</v>
      </c>
      <c r="I257" s="267"/>
      <c r="J257" s="263"/>
      <c r="K257" s="263"/>
      <c r="L257" s="268"/>
      <c r="M257" s="269"/>
      <c r="N257" s="270"/>
      <c r="O257" s="270"/>
      <c r="P257" s="270"/>
      <c r="Q257" s="270"/>
      <c r="R257" s="270"/>
      <c r="S257" s="270"/>
      <c r="T257" s="27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2" t="s">
        <v>148</v>
      </c>
      <c r="AU257" s="272" t="s">
        <v>86</v>
      </c>
      <c r="AV257" s="14" t="s">
        <v>146</v>
      </c>
      <c r="AW257" s="14" t="s">
        <v>32</v>
      </c>
      <c r="AX257" s="14" t="s">
        <v>84</v>
      </c>
      <c r="AY257" s="272" t="s">
        <v>139</v>
      </c>
    </row>
    <row r="258" s="2" customFormat="1" ht="21.75" customHeight="1">
      <c r="A258" s="39"/>
      <c r="B258" s="40"/>
      <c r="C258" s="237" t="s">
        <v>325</v>
      </c>
      <c r="D258" s="237" t="s">
        <v>141</v>
      </c>
      <c r="E258" s="238" t="s">
        <v>326</v>
      </c>
      <c r="F258" s="239" t="s">
        <v>327</v>
      </c>
      <c r="G258" s="240" t="s">
        <v>308</v>
      </c>
      <c r="H258" s="241">
        <v>487.14999999999998</v>
      </c>
      <c r="I258" s="242"/>
      <c r="J258" s="243">
        <f>ROUND(I258*H258,2)</f>
        <v>0</v>
      </c>
      <c r="K258" s="239" t="s">
        <v>145</v>
      </c>
      <c r="L258" s="45"/>
      <c r="M258" s="244" t="s">
        <v>1</v>
      </c>
      <c r="N258" s="245" t="s">
        <v>41</v>
      </c>
      <c r="O258" s="92"/>
      <c r="P258" s="246">
        <f>O258*H258</f>
        <v>0</v>
      </c>
      <c r="Q258" s="246">
        <v>0.1295</v>
      </c>
      <c r="R258" s="246">
        <f>Q258*H258</f>
        <v>63.085924999999996</v>
      </c>
      <c r="S258" s="246">
        <v>0</v>
      </c>
      <c r="T258" s="24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8" t="s">
        <v>146</v>
      </c>
      <c r="AT258" s="248" t="s">
        <v>141</v>
      </c>
      <c r="AU258" s="248" t="s">
        <v>86</v>
      </c>
      <c r="AY258" s="18" t="s">
        <v>139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8" t="s">
        <v>84</v>
      </c>
      <c r="BK258" s="249">
        <f>ROUND(I258*H258,2)</f>
        <v>0</v>
      </c>
      <c r="BL258" s="18" t="s">
        <v>146</v>
      </c>
      <c r="BM258" s="248" t="s">
        <v>328</v>
      </c>
    </row>
    <row r="259" s="13" customFormat="1">
      <c r="A259" s="13"/>
      <c r="B259" s="250"/>
      <c r="C259" s="251"/>
      <c r="D259" s="252" t="s">
        <v>148</v>
      </c>
      <c r="E259" s="253" t="s">
        <v>1</v>
      </c>
      <c r="F259" s="254" t="s">
        <v>329</v>
      </c>
      <c r="G259" s="251"/>
      <c r="H259" s="255">
        <v>423.35000000000002</v>
      </c>
      <c r="I259" s="256"/>
      <c r="J259" s="251"/>
      <c r="K259" s="251"/>
      <c r="L259" s="257"/>
      <c r="M259" s="258"/>
      <c r="N259" s="259"/>
      <c r="O259" s="259"/>
      <c r="P259" s="259"/>
      <c r="Q259" s="259"/>
      <c r="R259" s="259"/>
      <c r="S259" s="259"/>
      <c r="T259" s="26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1" t="s">
        <v>148</v>
      </c>
      <c r="AU259" s="261" t="s">
        <v>86</v>
      </c>
      <c r="AV259" s="13" t="s">
        <v>86</v>
      </c>
      <c r="AW259" s="13" t="s">
        <v>32</v>
      </c>
      <c r="AX259" s="13" t="s">
        <v>76</v>
      </c>
      <c r="AY259" s="261" t="s">
        <v>139</v>
      </c>
    </row>
    <row r="260" s="13" customFormat="1">
      <c r="A260" s="13"/>
      <c r="B260" s="250"/>
      <c r="C260" s="251"/>
      <c r="D260" s="252" t="s">
        <v>148</v>
      </c>
      <c r="E260" s="253" t="s">
        <v>1</v>
      </c>
      <c r="F260" s="254" t="s">
        <v>330</v>
      </c>
      <c r="G260" s="251"/>
      <c r="H260" s="255">
        <v>63.799999999999997</v>
      </c>
      <c r="I260" s="256"/>
      <c r="J260" s="251"/>
      <c r="K260" s="251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148</v>
      </c>
      <c r="AU260" s="261" t="s">
        <v>86</v>
      </c>
      <c r="AV260" s="13" t="s">
        <v>86</v>
      </c>
      <c r="AW260" s="13" t="s">
        <v>32</v>
      </c>
      <c r="AX260" s="13" t="s">
        <v>76</v>
      </c>
      <c r="AY260" s="261" t="s">
        <v>139</v>
      </c>
    </row>
    <row r="261" s="14" customFormat="1">
      <c r="A261" s="14"/>
      <c r="B261" s="262"/>
      <c r="C261" s="263"/>
      <c r="D261" s="252" t="s">
        <v>148</v>
      </c>
      <c r="E261" s="264" t="s">
        <v>1</v>
      </c>
      <c r="F261" s="265" t="s">
        <v>150</v>
      </c>
      <c r="G261" s="263"/>
      <c r="H261" s="266">
        <v>487.14999999999998</v>
      </c>
      <c r="I261" s="267"/>
      <c r="J261" s="263"/>
      <c r="K261" s="263"/>
      <c r="L261" s="268"/>
      <c r="M261" s="269"/>
      <c r="N261" s="270"/>
      <c r="O261" s="270"/>
      <c r="P261" s="270"/>
      <c r="Q261" s="270"/>
      <c r="R261" s="270"/>
      <c r="S261" s="270"/>
      <c r="T261" s="27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2" t="s">
        <v>148</v>
      </c>
      <c r="AU261" s="272" t="s">
        <v>86</v>
      </c>
      <c r="AV261" s="14" t="s">
        <v>146</v>
      </c>
      <c r="AW261" s="14" t="s">
        <v>32</v>
      </c>
      <c r="AX261" s="14" t="s">
        <v>84</v>
      </c>
      <c r="AY261" s="272" t="s">
        <v>139</v>
      </c>
    </row>
    <row r="262" s="2" customFormat="1" ht="16.5" customHeight="1">
      <c r="A262" s="39"/>
      <c r="B262" s="40"/>
      <c r="C262" s="273" t="s">
        <v>331</v>
      </c>
      <c r="D262" s="273" t="s">
        <v>209</v>
      </c>
      <c r="E262" s="274" t="s">
        <v>332</v>
      </c>
      <c r="F262" s="275" t="s">
        <v>333</v>
      </c>
      <c r="G262" s="276" t="s">
        <v>308</v>
      </c>
      <c r="H262" s="277">
        <v>423.35000000000002</v>
      </c>
      <c r="I262" s="278"/>
      <c r="J262" s="279">
        <f>ROUND(I262*H262,2)</f>
        <v>0</v>
      </c>
      <c r="K262" s="275" t="s">
        <v>145</v>
      </c>
      <c r="L262" s="280"/>
      <c r="M262" s="281" t="s">
        <v>1</v>
      </c>
      <c r="N262" s="282" t="s">
        <v>41</v>
      </c>
      <c r="O262" s="92"/>
      <c r="P262" s="246">
        <f>O262*H262</f>
        <v>0</v>
      </c>
      <c r="Q262" s="246">
        <v>0.021999999999999999</v>
      </c>
      <c r="R262" s="246">
        <f>Q262*H262</f>
        <v>9.3137000000000008</v>
      </c>
      <c r="S262" s="246">
        <v>0</v>
      </c>
      <c r="T262" s="24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8" t="s">
        <v>179</v>
      </c>
      <c r="AT262" s="248" t="s">
        <v>209</v>
      </c>
      <c r="AU262" s="248" t="s">
        <v>86</v>
      </c>
      <c r="AY262" s="18" t="s">
        <v>139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8" t="s">
        <v>84</v>
      </c>
      <c r="BK262" s="249">
        <f>ROUND(I262*H262,2)</f>
        <v>0</v>
      </c>
      <c r="BL262" s="18" t="s">
        <v>146</v>
      </c>
      <c r="BM262" s="248" t="s">
        <v>334</v>
      </c>
    </row>
    <row r="263" s="13" customFormat="1">
      <c r="A263" s="13"/>
      <c r="B263" s="250"/>
      <c r="C263" s="251"/>
      <c r="D263" s="252" t="s">
        <v>148</v>
      </c>
      <c r="E263" s="253" t="s">
        <v>1</v>
      </c>
      <c r="F263" s="254" t="s">
        <v>329</v>
      </c>
      <c r="G263" s="251"/>
      <c r="H263" s="255">
        <v>423.35000000000002</v>
      </c>
      <c r="I263" s="256"/>
      <c r="J263" s="251"/>
      <c r="K263" s="251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148</v>
      </c>
      <c r="AU263" s="261" t="s">
        <v>86</v>
      </c>
      <c r="AV263" s="13" t="s">
        <v>86</v>
      </c>
      <c r="AW263" s="13" t="s">
        <v>32</v>
      </c>
      <c r="AX263" s="13" t="s">
        <v>76</v>
      </c>
      <c r="AY263" s="261" t="s">
        <v>139</v>
      </c>
    </row>
    <row r="264" s="14" customFormat="1">
      <c r="A264" s="14"/>
      <c r="B264" s="262"/>
      <c r="C264" s="263"/>
      <c r="D264" s="252" t="s">
        <v>148</v>
      </c>
      <c r="E264" s="264" t="s">
        <v>1</v>
      </c>
      <c r="F264" s="265" t="s">
        <v>150</v>
      </c>
      <c r="G264" s="263"/>
      <c r="H264" s="266">
        <v>423.35000000000002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2" t="s">
        <v>148</v>
      </c>
      <c r="AU264" s="272" t="s">
        <v>86</v>
      </c>
      <c r="AV264" s="14" t="s">
        <v>146</v>
      </c>
      <c r="AW264" s="14" t="s">
        <v>32</v>
      </c>
      <c r="AX264" s="14" t="s">
        <v>84</v>
      </c>
      <c r="AY264" s="272" t="s">
        <v>139</v>
      </c>
    </row>
    <row r="265" s="2" customFormat="1" ht="16.5" customHeight="1">
      <c r="A265" s="39"/>
      <c r="B265" s="40"/>
      <c r="C265" s="273" t="s">
        <v>335</v>
      </c>
      <c r="D265" s="273" t="s">
        <v>209</v>
      </c>
      <c r="E265" s="274" t="s">
        <v>336</v>
      </c>
      <c r="F265" s="275" t="s">
        <v>337</v>
      </c>
      <c r="G265" s="276" t="s">
        <v>308</v>
      </c>
      <c r="H265" s="277">
        <v>63.799999999999997</v>
      </c>
      <c r="I265" s="278"/>
      <c r="J265" s="279">
        <f>ROUND(I265*H265,2)</f>
        <v>0</v>
      </c>
      <c r="K265" s="275" t="s">
        <v>145</v>
      </c>
      <c r="L265" s="280"/>
      <c r="M265" s="281" t="s">
        <v>1</v>
      </c>
      <c r="N265" s="282" t="s">
        <v>41</v>
      </c>
      <c r="O265" s="92"/>
      <c r="P265" s="246">
        <f>O265*H265</f>
        <v>0</v>
      </c>
      <c r="Q265" s="246">
        <v>0.035999999999999997</v>
      </c>
      <c r="R265" s="246">
        <f>Q265*H265</f>
        <v>2.2967999999999997</v>
      </c>
      <c r="S265" s="246">
        <v>0</v>
      </c>
      <c r="T265" s="24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8" t="s">
        <v>179</v>
      </c>
      <c r="AT265" s="248" t="s">
        <v>209</v>
      </c>
      <c r="AU265" s="248" t="s">
        <v>86</v>
      </c>
      <c r="AY265" s="18" t="s">
        <v>139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8" t="s">
        <v>84</v>
      </c>
      <c r="BK265" s="249">
        <f>ROUND(I265*H265,2)</f>
        <v>0</v>
      </c>
      <c r="BL265" s="18" t="s">
        <v>146</v>
      </c>
      <c r="BM265" s="248" t="s">
        <v>338</v>
      </c>
    </row>
    <row r="266" s="13" customFormat="1">
      <c r="A266" s="13"/>
      <c r="B266" s="250"/>
      <c r="C266" s="251"/>
      <c r="D266" s="252" t="s">
        <v>148</v>
      </c>
      <c r="E266" s="253" t="s">
        <v>1</v>
      </c>
      <c r="F266" s="254" t="s">
        <v>330</v>
      </c>
      <c r="G266" s="251"/>
      <c r="H266" s="255">
        <v>63.799999999999997</v>
      </c>
      <c r="I266" s="256"/>
      <c r="J266" s="251"/>
      <c r="K266" s="251"/>
      <c r="L266" s="257"/>
      <c r="M266" s="258"/>
      <c r="N266" s="259"/>
      <c r="O266" s="259"/>
      <c r="P266" s="259"/>
      <c r="Q266" s="259"/>
      <c r="R266" s="259"/>
      <c r="S266" s="259"/>
      <c r="T266" s="26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1" t="s">
        <v>148</v>
      </c>
      <c r="AU266" s="261" t="s">
        <v>86</v>
      </c>
      <c r="AV266" s="13" t="s">
        <v>86</v>
      </c>
      <c r="AW266" s="13" t="s">
        <v>32</v>
      </c>
      <c r="AX266" s="13" t="s">
        <v>76</v>
      </c>
      <c r="AY266" s="261" t="s">
        <v>139</v>
      </c>
    </row>
    <row r="267" s="14" customFormat="1">
      <c r="A267" s="14"/>
      <c r="B267" s="262"/>
      <c r="C267" s="263"/>
      <c r="D267" s="252" t="s">
        <v>148</v>
      </c>
      <c r="E267" s="264" t="s">
        <v>1</v>
      </c>
      <c r="F267" s="265" t="s">
        <v>150</v>
      </c>
      <c r="G267" s="263"/>
      <c r="H267" s="266">
        <v>63.799999999999997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2" t="s">
        <v>148</v>
      </c>
      <c r="AU267" s="272" t="s">
        <v>86</v>
      </c>
      <c r="AV267" s="14" t="s">
        <v>146</v>
      </c>
      <c r="AW267" s="14" t="s">
        <v>32</v>
      </c>
      <c r="AX267" s="14" t="s">
        <v>84</v>
      </c>
      <c r="AY267" s="272" t="s">
        <v>139</v>
      </c>
    </row>
    <row r="268" s="2" customFormat="1" ht="21.75" customHeight="1">
      <c r="A268" s="39"/>
      <c r="B268" s="40"/>
      <c r="C268" s="237" t="s">
        <v>339</v>
      </c>
      <c r="D268" s="237" t="s">
        <v>141</v>
      </c>
      <c r="E268" s="238" t="s">
        <v>340</v>
      </c>
      <c r="F268" s="239" t="s">
        <v>341</v>
      </c>
      <c r="G268" s="240" t="s">
        <v>158</v>
      </c>
      <c r="H268" s="241">
        <v>55.442999999999998</v>
      </c>
      <c r="I268" s="242"/>
      <c r="J268" s="243">
        <f>ROUND(I268*H268,2)</f>
        <v>0</v>
      </c>
      <c r="K268" s="239" t="s">
        <v>145</v>
      </c>
      <c r="L268" s="45"/>
      <c r="M268" s="244" t="s">
        <v>1</v>
      </c>
      <c r="N268" s="245" t="s">
        <v>41</v>
      </c>
      <c r="O268" s="92"/>
      <c r="P268" s="246">
        <f>O268*H268</f>
        <v>0</v>
      </c>
      <c r="Q268" s="246">
        <v>2.2563399999999998</v>
      </c>
      <c r="R268" s="246">
        <f>Q268*H268</f>
        <v>125.09825861999998</v>
      </c>
      <c r="S268" s="246">
        <v>0</v>
      </c>
      <c r="T268" s="24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8" t="s">
        <v>146</v>
      </c>
      <c r="AT268" s="248" t="s">
        <v>141</v>
      </c>
      <c r="AU268" s="248" t="s">
        <v>86</v>
      </c>
      <c r="AY268" s="18" t="s">
        <v>139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8" t="s">
        <v>84</v>
      </c>
      <c r="BK268" s="249">
        <f>ROUND(I268*H268,2)</f>
        <v>0</v>
      </c>
      <c r="BL268" s="18" t="s">
        <v>146</v>
      </c>
      <c r="BM268" s="248" t="s">
        <v>342</v>
      </c>
    </row>
    <row r="269" s="13" customFormat="1">
      <c r="A269" s="13"/>
      <c r="B269" s="250"/>
      <c r="C269" s="251"/>
      <c r="D269" s="252" t="s">
        <v>148</v>
      </c>
      <c r="E269" s="253" t="s">
        <v>1</v>
      </c>
      <c r="F269" s="254" t="s">
        <v>343</v>
      </c>
      <c r="G269" s="251"/>
      <c r="H269" s="255">
        <v>24.062999999999999</v>
      </c>
      <c r="I269" s="256"/>
      <c r="J269" s="251"/>
      <c r="K269" s="251"/>
      <c r="L269" s="257"/>
      <c r="M269" s="258"/>
      <c r="N269" s="259"/>
      <c r="O269" s="259"/>
      <c r="P269" s="259"/>
      <c r="Q269" s="259"/>
      <c r="R269" s="259"/>
      <c r="S269" s="259"/>
      <c r="T269" s="26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1" t="s">
        <v>148</v>
      </c>
      <c r="AU269" s="261" t="s">
        <v>86</v>
      </c>
      <c r="AV269" s="13" t="s">
        <v>86</v>
      </c>
      <c r="AW269" s="13" t="s">
        <v>32</v>
      </c>
      <c r="AX269" s="13" t="s">
        <v>76</v>
      </c>
      <c r="AY269" s="261" t="s">
        <v>139</v>
      </c>
    </row>
    <row r="270" s="13" customFormat="1">
      <c r="A270" s="13"/>
      <c r="B270" s="250"/>
      <c r="C270" s="251"/>
      <c r="D270" s="252" t="s">
        <v>148</v>
      </c>
      <c r="E270" s="253" t="s">
        <v>1</v>
      </c>
      <c r="F270" s="254" t="s">
        <v>344</v>
      </c>
      <c r="G270" s="251"/>
      <c r="H270" s="255">
        <v>4.6440000000000001</v>
      </c>
      <c r="I270" s="256"/>
      <c r="J270" s="251"/>
      <c r="K270" s="251"/>
      <c r="L270" s="257"/>
      <c r="M270" s="258"/>
      <c r="N270" s="259"/>
      <c r="O270" s="259"/>
      <c r="P270" s="259"/>
      <c r="Q270" s="259"/>
      <c r="R270" s="259"/>
      <c r="S270" s="259"/>
      <c r="T270" s="26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1" t="s">
        <v>148</v>
      </c>
      <c r="AU270" s="261" t="s">
        <v>86</v>
      </c>
      <c r="AV270" s="13" t="s">
        <v>86</v>
      </c>
      <c r="AW270" s="13" t="s">
        <v>32</v>
      </c>
      <c r="AX270" s="13" t="s">
        <v>76</v>
      </c>
      <c r="AY270" s="261" t="s">
        <v>139</v>
      </c>
    </row>
    <row r="271" s="13" customFormat="1">
      <c r="A271" s="13"/>
      <c r="B271" s="250"/>
      <c r="C271" s="251"/>
      <c r="D271" s="252" t="s">
        <v>148</v>
      </c>
      <c r="E271" s="253" t="s">
        <v>1</v>
      </c>
      <c r="F271" s="254" t="s">
        <v>345</v>
      </c>
      <c r="G271" s="251"/>
      <c r="H271" s="255">
        <v>1.74</v>
      </c>
      <c r="I271" s="256"/>
      <c r="J271" s="251"/>
      <c r="K271" s="251"/>
      <c r="L271" s="257"/>
      <c r="M271" s="258"/>
      <c r="N271" s="259"/>
      <c r="O271" s="259"/>
      <c r="P271" s="259"/>
      <c r="Q271" s="259"/>
      <c r="R271" s="259"/>
      <c r="S271" s="259"/>
      <c r="T271" s="26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1" t="s">
        <v>148</v>
      </c>
      <c r="AU271" s="261" t="s">
        <v>86</v>
      </c>
      <c r="AV271" s="13" t="s">
        <v>86</v>
      </c>
      <c r="AW271" s="13" t="s">
        <v>32</v>
      </c>
      <c r="AX271" s="13" t="s">
        <v>76</v>
      </c>
      <c r="AY271" s="261" t="s">
        <v>139</v>
      </c>
    </row>
    <row r="272" s="13" customFormat="1">
      <c r="A272" s="13"/>
      <c r="B272" s="250"/>
      <c r="C272" s="251"/>
      <c r="D272" s="252" t="s">
        <v>148</v>
      </c>
      <c r="E272" s="253" t="s">
        <v>1</v>
      </c>
      <c r="F272" s="254" t="s">
        <v>346</v>
      </c>
      <c r="G272" s="251"/>
      <c r="H272" s="255">
        <v>21.167999999999999</v>
      </c>
      <c r="I272" s="256"/>
      <c r="J272" s="251"/>
      <c r="K272" s="251"/>
      <c r="L272" s="257"/>
      <c r="M272" s="258"/>
      <c r="N272" s="259"/>
      <c r="O272" s="259"/>
      <c r="P272" s="259"/>
      <c r="Q272" s="259"/>
      <c r="R272" s="259"/>
      <c r="S272" s="259"/>
      <c r="T272" s="26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1" t="s">
        <v>148</v>
      </c>
      <c r="AU272" s="261" t="s">
        <v>86</v>
      </c>
      <c r="AV272" s="13" t="s">
        <v>86</v>
      </c>
      <c r="AW272" s="13" t="s">
        <v>32</v>
      </c>
      <c r="AX272" s="13" t="s">
        <v>76</v>
      </c>
      <c r="AY272" s="261" t="s">
        <v>139</v>
      </c>
    </row>
    <row r="273" s="13" customFormat="1">
      <c r="A273" s="13"/>
      <c r="B273" s="250"/>
      <c r="C273" s="251"/>
      <c r="D273" s="252" t="s">
        <v>148</v>
      </c>
      <c r="E273" s="253" t="s">
        <v>1</v>
      </c>
      <c r="F273" s="254" t="s">
        <v>347</v>
      </c>
      <c r="G273" s="251"/>
      <c r="H273" s="255">
        <v>3.8279999999999998</v>
      </c>
      <c r="I273" s="256"/>
      <c r="J273" s="251"/>
      <c r="K273" s="251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148</v>
      </c>
      <c r="AU273" s="261" t="s">
        <v>86</v>
      </c>
      <c r="AV273" s="13" t="s">
        <v>86</v>
      </c>
      <c r="AW273" s="13" t="s">
        <v>32</v>
      </c>
      <c r="AX273" s="13" t="s">
        <v>76</v>
      </c>
      <c r="AY273" s="261" t="s">
        <v>139</v>
      </c>
    </row>
    <row r="274" s="14" customFormat="1">
      <c r="A274" s="14"/>
      <c r="B274" s="262"/>
      <c r="C274" s="263"/>
      <c r="D274" s="252" t="s">
        <v>148</v>
      </c>
      <c r="E274" s="264" t="s">
        <v>1</v>
      </c>
      <c r="F274" s="265" t="s">
        <v>150</v>
      </c>
      <c r="G274" s="263"/>
      <c r="H274" s="266">
        <v>55.442999999999998</v>
      </c>
      <c r="I274" s="267"/>
      <c r="J274" s="263"/>
      <c r="K274" s="263"/>
      <c r="L274" s="268"/>
      <c r="M274" s="269"/>
      <c r="N274" s="270"/>
      <c r="O274" s="270"/>
      <c r="P274" s="270"/>
      <c r="Q274" s="270"/>
      <c r="R274" s="270"/>
      <c r="S274" s="270"/>
      <c r="T274" s="27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2" t="s">
        <v>148</v>
      </c>
      <c r="AU274" s="272" t="s">
        <v>86</v>
      </c>
      <c r="AV274" s="14" t="s">
        <v>146</v>
      </c>
      <c r="AW274" s="14" t="s">
        <v>32</v>
      </c>
      <c r="AX274" s="14" t="s">
        <v>84</v>
      </c>
      <c r="AY274" s="272" t="s">
        <v>139</v>
      </c>
    </row>
    <row r="275" s="2" customFormat="1" ht="21.75" customHeight="1">
      <c r="A275" s="39"/>
      <c r="B275" s="40"/>
      <c r="C275" s="237" t="s">
        <v>348</v>
      </c>
      <c r="D275" s="237" t="s">
        <v>141</v>
      </c>
      <c r="E275" s="238" t="s">
        <v>349</v>
      </c>
      <c r="F275" s="239" t="s">
        <v>350</v>
      </c>
      <c r="G275" s="240" t="s">
        <v>144</v>
      </c>
      <c r="H275" s="241">
        <v>11.880000000000001</v>
      </c>
      <c r="I275" s="242"/>
      <c r="J275" s="243">
        <f>ROUND(I275*H275,2)</f>
        <v>0</v>
      </c>
      <c r="K275" s="239" t="s">
        <v>145</v>
      </c>
      <c r="L275" s="45"/>
      <c r="M275" s="244" t="s">
        <v>1</v>
      </c>
      <c r="N275" s="245" t="s">
        <v>41</v>
      </c>
      <c r="O275" s="92"/>
      <c r="P275" s="246">
        <f>O275*H275</f>
        <v>0</v>
      </c>
      <c r="Q275" s="246">
        <v>0.00046999999999999999</v>
      </c>
      <c r="R275" s="246">
        <f>Q275*H275</f>
        <v>0.0055836000000000002</v>
      </c>
      <c r="S275" s="246">
        <v>0</v>
      </c>
      <c r="T275" s="24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8" t="s">
        <v>146</v>
      </c>
      <c r="AT275" s="248" t="s">
        <v>141</v>
      </c>
      <c r="AU275" s="248" t="s">
        <v>86</v>
      </c>
      <c r="AY275" s="18" t="s">
        <v>139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8" t="s">
        <v>84</v>
      </c>
      <c r="BK275" s="249">
        <f>ROUND(I275*H275,2)</f>
        <v>0</v>
      </c>
      <c r="BL275" s="18" t="s">
        <v>146</v>
      </c>
      <c r="BM275" s="248" t="s">
        <v>351</v>
      </c>
    </row>
    <row r="276" s="13" customFormat="1">
      <c r="A276" s="13"/>
      <c r="B276" s="250"/>
      <c r="C276" s="251"/>
      <c r="D276" s="252" t="s">
        <v>148</v>
      </c>
      <c r="E276" s="253" t="s">
        <v>1</v>
      </c>
      <c r="F276" s="254" t="s">
        <v>352</v>
      </c>
      <c r="G276" s="251"/>
      <c r="H276" s="255">
        <v>11.880000000000001</v>
      </c>
      <c r="I276" s="256"/>
      <c r="J276" s="251"/>
      <c r="K276" s="251"/>
      <c r="L276" s="257"/>
      <c r="M276" s="258"/>
      <c r="N276" s="259"/>
      <c r="O276" s="259"/>
      <c r="P276" s="259"/>
      <c r="Q276" s="259"/>
      <c r="R276" s="259"/>
      <c r="S276" s="259"/>
      <c r="T276" s="26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1" t="s">
        <v>148</v>
      </c>
      <c r="AU276" s="261" t="s">
        <v>86</v>
      </c>
      <c r="AV276" s="13" t="s">
        <v>86</v>
      </c>
      <c r="AW276" s="13" t="s">
        <v>32</v>
      </c>
      <c r="AX276" s="13" t="s">
        <v>76</v>
      </c>
      <c r="AY276" s="261" t="s">
        <v>139</v>
      </c>
    </row>
    <row r="277" s="14" customFormat="1">
      <c r="A277" s="14"/>
      <c r="B277" s="262"/>
      <c r="C277" s="263"/>
      <c r="D277" s="252" t="s">
        <v>148</v>
      </c>
      <c r="E277" s="264" t="s">
        <v>1</v>
      </c>
      <c r="F277" s="265" t="s">
        <v>150</v>
      </c>
      <c r="G277" s="263"/>
      <c r="H277" s="266">
        <v>11.880000000000001</v>
      </c>
      <c r="I277" s="267"/>
      <c r="J277" s="263"/>
      <c r="K277" s="263"/>
      <c r="L277" s="268"/>
      <c r="M277" s="269"/>
      <c r="N277" s="270"/>
      <c r="O277" s="270"/>
      <c r="P277" s="270"/>
      <c r="Q277" s="270"/>
      <c r="R277" s="270"/>
      <c r="S277" s="270"/>
      <c r="T277" s="27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2" t="s">
        <v>148</v>
      </c>
      <c r="AU277" s="272" t="s">
        <v>86</v>
      </c>
      <c r="AV277" s="14" t="s">
        <v>146</v>
      </c>
      <c r="AW277" s="14" t="s">
        <v>32</v>
      </c>
      <c r="AX277" s="14" t="s">
        <v>84</v>
      </c>
      <c r="AY277" s="272" t="s">
        <v>139</v>
      </c>
    </row>
    <row r="278" s="2" customFormat="1" ht="21.75" customHeight="1">
      <c r="A278" s="39"/>
      <c r="B278" s="40"/>
      <c r="C278" s="237" t="s">
        <v>353</v>
      </c>
      <c r="D278" s="237" t="s">
        <v>141</v>
      </c>
      <c r="E278" s="238" t="s">
        <v>354</v>
      </c>
      <c r="F278" s="239" t="s">
        <v>355</v>
      </c>
      <c r="G278" s="240" t="s">
        <v>308</v>
      </c>
      <c r="H278" s="241">
        <v>258.69999999999999</v>
      </c>
      <c r="I278" s="242"/>
      <c r="J278" s="243">
        <f>ROUND(I278*H278,2)</f>
        <v>0</v>
      </c>
      <c r="K278" s="239" t="s">
        <v>145</v>
      </c>
      <c r="L278" s="45"/>
      <c r="M278" s="244" t="s">
        <v>1</v>
      </c>
      <c r="N278" s="245" t="s">
        <v>41</v>
      </c>
      <c r="O278" s="92"/>
      <c r="P278" s="246">
        <f>O278*H278</f>
        <v>0</v>
      </c>
      <c r="Q278" s="246">
        <v>0.16370999999999999</v>
      </c>
      <c r="R278" s="246">
        <f>Q278*H278</f>
        <v>42.351776999999998</v>
      </c>
      <c r="S278" s="246">
        <v>0</v>
      </c>
      <c r="T278" s="24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8" t="s">
        <v>146</v>
      </c>
      <c r="AT278" s="248" t="s">
        <v>141</v>
      </c>
      <c r="AU278" s="248" t="s">
        <v>86</v>
      </c>
      <c r="AY278" s="18" t="s">
        <v>139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8" t="s">
        <v>84</v>
      </c>
      <c r="BK278" s="249">
        <f>ROUND(I278*H278,2)</f>
        <v>0</v>
      </c>
      <c r="BL278" s="18" t="s">
        <v>146</v>
      </c>
      <c r="BM278" s="248" t="s">
        <v>356</v>
      </c>
    </row>
    <row r="279" s="13" customFormat="1">
      <c r="A279" s="13"/>
      <c r="B279" s="250"/>
      <c r="C279" s="251"/>
      <c r="D279" s="252" t="s">
        <v>148</v>
      </c>
      <c r="E279" s="253" t="s">
        <v>1</v>
      </c>
      <c r="F279" s="254" t="s">
        <v>357</v>
      </c>
      <c r="G279" s="251"/>
      <c r="H279" s="255">
        <v>258.69999999999999</v>
      </c>
      <c r="I279" s="256"/>
      <c r="J279" s="251"/>
      <c r="K279" s="251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148</v>
      </c>
      <c r="AU279" s="261" t="s">
        <v>86</v>
      </c>
      <c r="AV279" s="13" t="s">
        <v>86</v>
      </c>
      <c r="AW279" s="13" t="s">
        <v>32</v>
      </c>
      <c r="AX279" s="13" t="s">
        <v>76</v>
      </c>
      <c r="AY279" s="261" t="s">
        <v>139</v>
      </c>
    </row>
    <row r="280" s="14" customFormat="1">
      <c r="A280" s="14"/>
      <c r="B280" s="262"/>
      <c r="C280" s="263"/>
      <c r="D280" s="252" t="s">
        <v>148</v>
      </c>
      <c r="E280" s="264" t="s">
        <v>1</v>
      </c>
      <c r="F280" s="265" t="s">
        <v>150</v>
      </c>
      <c r="G280" s="263"/>
      <c r="H280" s="266">
        <v>258.69999999999999</v>
      </c>
      <c r="I280" s="267"/>
      <c r="J280" s="263"/>
      <c r="K280" s="263"/>
      <c r="L280" s="268"/>
      <c r="M280" s="269"/>
      <c r="N280" s="270"/>
      <c r="O280" s="270"/>
      <c r="P280" s="270"/>
      <c r="Q280" s="270"/>
      <c r="R280" s="270"/>
      <c r="S280" s="270"/>
      <c r="T280" s="27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2" t="s">
        <v>148</v>
      </c>
      <c r="AU280" s="272" t="s">
        <v>86</v>
      </c>
      <c r="AV280" s="14" t="s">
        <v>146</v>
      </c>
      <c r="AW280" s="14" t="s">
        <v>32</v>
      </c>
      <c r="AX280" s="14" t="s">
        <v>84</v>
      </c>
      <c r="AY280" s="272" t="s">
        <v>139</v>
      </c>
    </row>
    <row r="281" s="2" customFormat="1" ht="21.75" customHeight="1">
      <c r="A281" s="39"/>
      <c r="B281" s="40"/>
      <c r="C281" s="273" t="s">
        <v>358</v>
      </c>
      <c r="D281" s="273" t="s">
        <v>209</v>
      </c>
      <c r="E281" s="274" t="s">
        <v>359</v>
      </c>
      <c r="F281" s="275" t="s">
        <v>360</v>
      </c>
      <c r="G281" s="276" t="s">
        <v>299</v>
      </c>
      <c r="H281" s="277">
        <v>776.10000000000002</v>
      </c>
      <c r="I281" s="278"/>
      <c r="J281" s="279">
        <f>ROUND(I281*H281,2)</f>
        <v>0</v>
      </c>
      <c r="K281" s="275" t="s">
        <v>145</v>
      </c>
      <c r="L281" s="280"/>
      <c r="M281" s="281" t="s">
        <v>1</v>
      </c>
      <c r="N281" s="282" t="s">
        <v>41</v>
      </c>
      <c r="O281" s="92"/>
      <c r="P281" s="246">
        <f>O281*H281</f>
        <v>0</v>
      </c>
      <c r="Q281" s="246">
        <v>0.045999999999999999</v>
      </c>
      <c r="R281" s="246">
        <f>Q281*H281</f>
        <v>35.700600000000001</v>
      </c>
      <c r="S281" s="246">
        <v>0</v>
      </c>
      <c r="T281" s="24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8" t="s">
        <v>179</v>
      </c>
      <c r="AT281" s="248" t="s">
        <v>209</v>
      </c>
      <c r="AU281" s="248" t="s">
        <v>86</v>
      </c>
      <c r="AY281" s="18" t="s">
        <v>139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8" t="s">
        <v>84</v>
      </c>
      <c r="BK281" s="249">
        <f>ROUND(I281*H281,2)</f>
        <v>0</v>
      </c>
      <c r="BL281" s="18" t="s">
        <v>146</v>
      </c>
      <c r="BM281" s="248" t="s">
        <v>361</v>
      </c>
    </row>
    <row r="282" s="13" customFormat="1">
      <c r="A282" s="13"/>
      <c r="B282" s="250"/>
      <c r="C282" s="251"/>
      <c r="D282" s="252" t="s">
        <v>148</v>
      </c>
      <c r="E282" s="251"/>
      <c r="F282" s="254" t="s">
        <v>362</v>
      </c>
      <c r="G282" s="251"/>
      <c r="H282" s="255">
        <v>776.10000000000002</v>
      </c>
      <c r="I282" s="256"/>
      <c r="J282" s="251"/>
      <c r="K282" s="251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148</v>
      </c>
      <c r="AU282" s="261" t="s">
        <v>86</v>
      </c>
      <c r="AV282" s="13" t="s">
        <v>86</v>
      </c>
      <c r="AW282" s="13" t="s">
        <v>4</v>
      </c>
      <c r="AX282" s="13" t="s">
        <v>84</v>
      </c>
      <c r="AY282" s="261" t="s">
        <v>139</v>
      </c>
    </row>
    <row r="283" s="2" customFormat="1" ht="21.75" customHeight="1">
      <c r="A283" s="39"/>
      <c r="B283" s="40"/>
      <c r="C283" s="237" t="s">
        <v>363</v>
      </c>
      <c r="D283" s="237" t="s">
        <v>141</v>
      </c>
      <c r="E283" s="238" t="s">
        <v>364</v>
      </c>
      <c r="F283" s="239" t="s">
        <v>365</v>
      </c>
      <c r="G283" s="240" t="s">
        <v>144</v>
      </c>
      <c r="H283" s="241">
        <v>1293.5</v>
      </c>
      <c r="I283" s="242"/>
      <c r="J283" s="243">
        <f>ROUND(I283*H283,2)</f>
        <v>0</v>
      </c>
      <c r="K283" s="239" t="s">
        <v>145</v>
      </c>
      <c r="L283" s="45"/>
      <c r="M283" s="244" t="s">
        <v>1</v>
      </c>
      <c r="N283" s="245" t="s">
        <v>41</v>
      </c>
      <c r="O283" s="92"/>
      <c r="P283" s="246">
        <f>O283*H283</f>
        <v>0</v>
      </c>
      <c r="Q283" s="246">
        <v>0.02681</v>
      </c>
      <c r="R283" s="246">
        <f>Q283*H283</f>
        <v>34.678735000000003</v>
      </c>
      <c r="S283" s="246">
        <v>0</v>
      </c>
      <c r="T283" s="24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8" t="s">
        <v>146</v>
      </c>
      <c r="AT283" s="248" t="s">
        <v>141</v>
      </c>
      <c r="AU283" s="248" t="s">
        <v>86</v>
      </c>
      <c r="AY283" s="18" t="s">
        <v>139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8" t="s">
        <v>84</v>
      </c>
      <c r="BK283" s="249">
        <f>ROUND(I283*H283,2)</f>
        <v>0</v>
      </c>
      <c r="BL283" s="18" t="s">
        <v>146</v>
      </c>
      <c r="BM283" s="248" t="s">
        <v>366</v>
      </c>
    </row>
    <row r="284" s="13" customFormat="1">
      <c r="A284" s="13"/>
      <c r="B284" s="250"/>
      <c r="C284" s="251"/>
      <c r="D284" s="252" t="s">
        <v>148</v>
      </c>
      <c r="E284" s="253" t="s">
        <v>1</v>
      </c>
      <c r="F284" s="254" t="s">
        <v>367</v>
      </c>
      <c r="G284" s="251"/>
      <c r="H284" s="255">
        <v>1293.5</v>
      </c>
      <c r="I284" s="256"/>
      <c r="J284" s="251"/>
      <c r="K284" s="251"/>
      <c r="L284" s="257"/>
      <c r="M284" s="258"/>
      <c r="N284" s="259"/>
      <c r="O284" s="259"/>
      <c r="P284" s="259"/>
      <c r="Q284" s="259"/>
      <c r="R284" s="259"/>
      <c r="S284" s="259"/>
      <c r="T284" s="26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1" t="s">
        <v>148</v>
      </c>
      <c r="AU284" s="261" t="s">
        <v>86</v>
      </c>
      <c r="AV284" s="13" t="s">
        <v>86</v>
      </c>
      <c r="AW284" s="13" t="s">
        <v>32</v>
      </c>
      <c r="AX284" s="13" t="s">
        <v>76</v>
      </c>
      <c r="AY284" s="261" t="s">
        <v>139</v>
      </c>
    </row>
    <row r="285" s="14" customFormat="1">
      <c r="A285" s="14"/>
      <c r="B285" s="262"/>
      <c r="C285" s="263"/>
      <c r="D285" s="252" t="s">
        <v>148</v>
      </c>
      <c r="E285" s="264" t="s">
        <v>1</v>
      </c>
      <c r="F285" s="265" t="s">
        <v>150</v>
      </c>
      <c r="G285" s="263"/>
      <c r="H285" s="266">
        <v>1293.5</v>
      </c>
      <c r="I285" s="267"/>
      <c r="J285" s="263"/>
      <c r="K285" s="263"/>
      <c r="L285" s="268"/>
      <c r="M285" s="269"/>
      <c r="N285" s="270"/>
      <c r="O285" s="270"/>
      <c r="P285" s="270"/>
      <c r="Q285" s="270"/>
      <c r="R285" s="270"/>
      <c r="S285" s="270"/>
      <c r="T285" s="27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2" t="s">
        <v>148</v>
      </c>
      <c r="AU285" s="272" t="s">
        <v>86</v>
      </c>
      <c r="AV285" s="14" t="s">
        <v>146</v>
      </c>
      <c r="AW285" s="14" t="s">
        <v>32</v>
      </c>
      <c r="AX285" s="14" t="s">
        <v>84</v>
      </c>
      <c r="AY285" s="272" t="s">
        <v>139</v>
      </c>
    </row>
    <row r="286" s="2" customFormat="1" ht="21.75" customHeight="1">
      <c r="A286" s="39"/>
      <c r="B286" s="40"/>
      <c r="C286" s="237" t="s">
        <v>368</v>
      </c>
      <c r="D286" s="237" t="s">
        <v>141</v>
      </c>
      <c r="E286" s="238" t="s">
        <v>369</v>
      </c>
      <c r="F286" s="239" t="s">
        <v>370</v>
      </c>
      <c r="G286" s="240" t="s">
        <v>299</v>
      </c>
      <c r="H286" s="241">
        <v>1</v>
      </c>
      <c r="I286" s="242"/>
      <c r="J286" s="243">
        <f>ROUND(I286*H286,2)</f>
        <v>0</v>
      </c>
      <c r="K286" s="239" t="s">
        <v>145</v>
      </c>
      <c r="L286" s="45"/>
      <c r="M286" s="244" t="s">
        <v>1</v>
      </c>
      <c r="N286" s="245" t="s">
        <v>41</v>
      </c>
      <c r="O286" s="92"/>
      <c r="P286" s="246">
        <f>O286*H286</f>
        <v>0</v>
      </c>
      <c r="Q286" s="246">
        <v>0</v>
      </c>
      <c r="R286" s="246">
        <f>Q286*H286</f>
        <v>0</v>
      </c>
      <c r="S286" s="246">
        <v>0.082000000000000003</v>
      </c>
      <c r="T286" s="247">
        <f>S286*H286</f>
        <v>0.082000000000000003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8" t="s">
        <v>146</v>
      </c>
      <c r="AT286" s="248" t="s">
        <v>141</v>
      </c>
      <c r="AU286" s="248" t="s">
        <v>86</v>
      </c>
      <c r="AY286" s="18" t="s">
        <v>139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8" t="s">
        <v>84</v>
      </c>
      <c r="BK286" s="249">
        <f>ROUND(I286*H286,2)</f>
        <v>0</v>
      </c>
      <c r="BL286" s="18" t="s">
        <v>146</v>
      </c>
      <c r="BM286" s="248" t="s">
        <v>371</v>
      </c>
    </row>
    <row r="287" s="12" customFormat="1" ht="22.8" customHeight="1">
      <c r="A287" s="12"/>
      <c r="B287" s="221"/>
      <c r="C287" s="222"/>
      <c r="D287" s="223" t="s">
        <v>75</v>
      </c>
      <c r="E287" s="235" t="s">
        <v>372</v>
      </c>
      <c r="F287" s="235" t="s">
        <v>373</v>
      </c>
      <c r="G287" s="222"/>
      <c r="H287" s="222"/>
      <c r="I287" s="225"/>
      <c r="J287" s="236">
        <f>BK287</f>
        <v>0</v>
      </c>
      <c r="K287" s="222"/>
      <c r="L287" s="227"/>
      <c r="M287" s="228"/>
      <c r="N287" s="229"/>
      <c r="O287" s="229"/>
      <c r="P287" s="230">
        <f>SUM(P288:P292)</f>
        <v>0</v>
      </c>
      <c r="Q287" s="229"/>
      <c r="R287" s="230">
        <f>SUM(R288:R292)</f>
        <v>0</v>
      </c>
      <c r="S287" s="229"/>
      <c r="T287" s="231">
        <f>SUM(T288:T292)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32" t="s">
        <v>84</v>
      </c>
      <c r="AT287" s="233" t="s">
        <v>75</v>
      </c>
      <c r="AU287" s="233" t="s">
        <v>84</v>
      </c>
      <c r="AY287" s="232" t="s">
        <v>139</v>
      </c>
      <c r="BK287" s="234">
        <f>SUM(BK288:BK292)</f>
        <v>0</v>
      </c>
    </row>
    <row r="288" s="2" customFormat="1" ht="16.5" customHeight="1">
      <c r="A288" s="39"/>
      <c r="B288" s="40"/>
      <c r="C288" s="237" t="s">
        <v>374</v>
      </c>
      <c r="D288" s="237" t="s">
        <v>141</v>
      </c>
      <c r="E288" s="238" t="s">
        <v>375</v>
      </c>
      <c r="F288" s="239" t="s">
        <v>376</v>
      </c>
      <c r="G288" s="240" t="s">
        <v>192</v>
      </c>
      <c r="H288" s="241">
        <v>16.097999999999999</v>
      </c>
      <c r="I288" s="242"/>
      <c r="J288" s="243">
        <f>ROUND(I288*H288,2)</f>
        <v>0</v>
      </c>
      <c r="K288" s="239" t="s">
        <v>145</v>
      </c>
      <c r="L288" s="45"/>
      <c r="M288" s="244" t="s">
        <v>1</v>
      </c>
      <c r="N288" s="245" t="s">
        <v>41</v>
      </c>
      <c r="O288" s="92"/>
      <c r="P288" s="246">
        <f>O288*H288</f>
        <v>0</v>
      </c>
      <c r="Q288" s="246">
        <v>0</v>
      </c>
      <c r="R288" s="246">
        <f>Q288*H288</f>
        <v>0</v>
      </c>
      <c r="S288" s="246">
        <v>0</v>
      </c>
      <c r="T288" s="24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8" t="s">
        <v>146</v>
      </c>
      <c r="AT288" s="248" t="s">
        <v>141</v>
      </c>
      <c r="AU288" s="248" t="s">
        <v>86</v>
      </c>
      <c r="AY288" s="18" t="s">
        <v>139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8" t="s">
        <v>84</v>
      </c>
      <c r="BK288" s="249">
        <f>ROUND(I288*H288,2)</f>
        <v>0</v>
      </c>
      <c r="BL288" s="18" t="s">
        <v>146</v>
      </c>
      <c r="BM288" s="248" t="s">
        <v>377</v>
      </c>
    </row>
    <row r="289" s="2" customFormat="1" ht="21.75" customHeight="1">
      <c r="A289" s="39"/>
      <c r="B289" s="40"/>
      <c r="C289" s="237" t="s">
        <v>378</v>
      </c>
      <c r="D289" s="237" t="s">
        <v>141</v>
      </c>
      <c r="E289" s="238" t="s">
        <v>379</v>
      </c>
      <c r="F289" s="239" t="s">
        <v>380</v>
      </c>
      <c r="G289" s="240" t="s">
        <v>192</v>
      </c>
      <c r="H289" s="241">
        <v>386.35199999999998</v>
      </c>
      <c r="I289" s="242"/>
      <c r="J289" s="243">
        <f>ROUND(I289*H289,2)</f>
        <v>0</v>
      </c>
      <c r="K289" s="239" t="s">
        <v>145</v>
      </c>
      <c r="L289" s="45"/>
      <c r="M289" s="244" t="s">
        <v>1</v>
      </c>
      <c r="N289" s="245" t="s">
        <v>41</v>
      </c>
      <c r="O289" s="92"/>
      <c r="P289" s="246">
        <f>O289*H289</f>
        <v>0</v>
      </c>
      <c r="Q289" s="246">
        <v>0</v>
      </c>
      <c r="R289" s="246">
        <f>Q289*H289</f>
        <v>0</v>
      </c>
      <c r="S289" s="246">
        <v>0</v>
      </c>
      <c r="T289" s="24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8" t="s">
        <v>146</v>
      </c>
      <c r="AT289" s="248" t="s">
        <v>141</v>
      </c>
      <c r="AU289" s="248" t="s">
        <v>86</v>
      </c>
      <c r="AY289" s="18" t="s">
        <v>139</v>
      </c>
      <c r="BE289" s="249">
        <f>IF(N289="základní",J289,0)</f>
        <v>0</v>
      </c>
      <c r="BF289" s="249">
        <f>IF(N289="snížená",J289,0)</f>
        <v>0</v>
      </c>
      <c r="BG289" s="249">
        <f>IF(N289="zákl. přenesená",J289,0)</f>
        <v>0</v>
      </c>
      <c r="BH289" s="249">
        <f>IF(N289="sníž. přenesená",J289,0)</f>
        <v>0</v>
      </c>
      <c r="BI289" s="249">
        <f>IF(N289="nulová",J289,0)</f>
        <v>0</v>
      </c>
      <c r="BJ289" s="18" t="s">
        <v>84</v>
      </c>
      <c r="BK289" s="249">
        <f>ROUND(I289*H289,2)</f>
        <v>0</v>
      </c>
      <c r="BL289" s="18" t="s">
        <v>146</v>
      </c>
      <c r="BM289" s="248" t="s">
        <v>381</v>
      </c>
    </row>
    <row r="290" s="13" customFormat="1">
      <c r="A290" s="13"/>
      <c r="B290" s="250"/>
      <c r="C290" s="251"/>
      <c r="D290" s="252" t="s">
        <v>148</v>
      </c>
      <c r="E290" s="251"/>
      <c r="F290" s="254" t="s">
        <v>382</v>
      </c>
      <c r="G290" s="251"/>
      <c r="H290" s="255">
        <v>386.35199999999998</v>
      </c>
      <c r="I290" s="256"/>
      <c r="J290" s="251"/>
      <c r="K290" s="251"/>
      <c r="L290" s="257"/>
      <c r="M290" s="258"/>
      <c r="N290" s="259"/>
      <c r="O290" s="259"/>
      <c r="P290" s="259"/>
      <c r="Q290" s="259"/>
      <c r="R290" s="259"/>
      <c r="S290" s="259"/>
      <c r="T290" s="26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1" t="s">
        <v>148</v>
      </c>
      <c r="AU290" s="261" t="s">
        <v>86</v>
      </c>
      <c r="AV290" s="13" t="s">
        <v>86</v>
      </c>
      <c r="AW290" s="13" t="s">
        <v>4</v>
      </c>
      <c r="AX290" s="13" t="s">
        <v>84</v>
      </c>
      <c r="AY290" s="261" t="s">
        <v>139</v>
      </c>
    </row>
    <row r="291" s="2" customFormat="1" ht="21.75" customHeight="1">
      <c r="A291" s="39"/>
      <c r="B291" s="40"/>
      <c r="C291" s="237" t="s">
        <v>383</v>
      </c>
      <c r="D291" s="237" t="s">
        <v>141</v>
      </c>
      <c r="E291" s="238" t="s">
        <v>384</v>
      </c>
      <c r="F291" s="239" t="s">
        <v>385</v>
      </c>
      <c r="G291" s="240" t="s">
        <v>192</v>
      </c>
      <c r="H291" s="241">
        <v>16.097999999999999</v>
      </c>
      <c r="I291" s="242"/>
      <c r="J291" s="243">
        <f>ROUND(I291*H291,2)</f>
        <v>0</v>
      </c>
      <c r="K291" s="239" t="s">
        <v>145</v>
      </c>
      <c r="L291" s="45"/>
      <c r="M291" s="244" t="s">
        <v>1</v>
      </c>
      <c r="N291" s="245" t="s">
        <v>41</v>
      </c>
      <c r="O291" s="92"/>
      <c r="P291" s="246">
        <f>O291*H291</f>
        <v>0</v>
      </c>
      <c r="Q291" s="246">
        <v>0</v>
      </c>
      <c r="R291" s="246">
        <f>Q291*H291</f>
        <v>0</v>
      </c>
      <c r="S291" s="246">
        <v>0</v>
      </c>
      <c r="T291" s="24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8" t="s">
        <v>146</v>
      </c>
      <c r="AT291" s="248" t="s">
        <v>141</v>
      </c>
      <c r="AU291" s="248" t="s">
        <v>86</v>
      </c>
      <c r="AY291" s="18" t="s">
        <v>139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8" t="s">
        <v>84</v>
      </c>
      <c r="BK291" s="249">
        <f>ROUND(I291*H291,2)</f>
        <v>0</v>
      </c>
      <c r="BL291" s="18" t="s">
        <v>146</v>
      </c>
      <c r="BM291" s="248" t="s">
        <v>386</v>
      </c>
    </row>
    <row r="292" s="2" customFormat="1" ht="33" customHeight="1">
      <c r="A292" s="39"/>
      <c r="B292" s="40"/>
      <c r="C292" s="237" t="s">
        <v>387</v>
      </c>
      <c r="D292" s="237" t="s">
        <v>141</v>
      </c>
      <c r="E292" s="238" t="s">
        <v>388</v>
      </c>
      <c r="F292" s="239" t="s">
        <v>389</v>
      </c>
      <c r="G292" s="240" t="s">
        <v>192</v>
      </c>
      <c r="H292" s="241">
        <v>16.097999999999999</v>
      </c>
      <c r="I292" s="242"/>
      <c r="J292" s="243">
        <f>ROUND(I292*H292,2)</f>
        <v>0</v>
      </c>
      <c r="K292" s="239" t="s">
        <v>145</v>
      </c>
      <c r="L292" s="45"/>
      <c r="M292" s="244" t="s">
        <v>1</v>
      </c>
      <c r="N292" s="245" t="s">
        <v>41</v>
      </c>
      <c r="O292" s="92"/>
      <c r="P292" s="246">
        <f>O292*H292</f>
        <v>0</v>
      </c>
      <c r="Q292" s="246">
        <v>0</v>
      </c>
      <c r="R292" s="246">
        <f>Q292*H292</f>
        <v>0</v>
      </c>
      <c r="S292" s="246">
        <v>0</v>
      </c>
      <c r="T292" s="24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8" t="s">
        <v>146</v>
      </c>
      <c r="AT292" s="248" t="s">
        <v>141</v>
      </c>
      <c r="AU292" s="248" t="s">
        <v>86</v>
      </c>
      <c r="AY292" s="18" t="s">
        <v>139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8" t="s">
        <v>84</v>
      </c>
      <c r="BK292" s="249">
        <f>ROUND(I292*H292,2)</f>
        <v>0</v>
      </c>
      <c r="BL292" s="18" t="s">
        <v>146</v>
      </c>
      <c r="BM292" s="248" t="s">
        <v>390</v>
      </c>
    </row>
    <row r="293" s="12" customFormat="1" ht="22.8" customHeight="1">
      <c r="A293" s="12"/>
      <c r="B293" s="221"/>
      <c r="C293" s="222"/>
      <c r="D293" s="223" t="s">
        <v>75</v>
      </c>
      <c r="E293" s="235" t="s">
        <v>391</v>
      </c>
      <c r="F293" s="235" t="s">
        <v>392</v>
      </c>
      <c r="G293" s="222"/>
      <c r="H293" s="222"/>
      <c r="I293" s="225"/>
      <c r="J293" s="236">
        <f>BK293</f>
        <v>0</v>
      </c>
      <c r="K293" s="222"/>
      <c r="L293" s="227"/>
      <c r="M293" s="228"/>
      <c r="N293" s="229"/>
      <c r="O293" s="229"/>
      <c r="P293" s="230">
        <f>P294</f>
        <v>0</v>
      </c>
      <c r="Q293" s="229"/>
      <c r="R293" s="230">
        <f>R294</f>
        <v>0</v>
      </c>
      <c r="S293" s="229"/>
      <c r="T293" s="231">
        <f>T294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32" t="s">
        <v>84</v>
      </c>
      <c r="AT293" s="233" t="s">
        <v>75</v>
      </c>
      <c r="AU293" s="233" t="s">
        <v>84</v>
      </c>
      <c r="AY293" s="232" t="s">
        <v>139</v>
      </c>
      <c r="BK293" s="234">
        <f>BK294</f>
        <v>0</v>
      </c>
    </row>
    <row r="294" s="2" customFormat="1" ht="21.75" customHeight="1">
      <c r="A294" s="39"/>
      <c r="B294" s="40"/>
      <c r="C294" s="237" t="s">
        <v>393</v>
      </c>
      <c r="D294" s="237" t="s">
        <v>141</v>
      </c>
      <c r="E294" s="238" t="s">
        <v>394</v>
      </c>
      <c r="F294" s="239" t="s">
        <v>395</v>
      </c>
      <c r="G294" s="240" t="s">
        <v>192</v>
      </c>
      <c r="H294" s="241">
        <v>615.43799999999999</v>
      </c>
      <c r="I294" s="242"/>
      <c r="J294" s="243">
        <f>ROUND(I294*H294,2)</f>
        <v>0</v>
      </c>
      <c r="K294" s="239" t="s">
        <v>145</v>
      </c>
      <c r="L294" s="45"/>
      <c r="M294" s="244" t="s">
        <v>1</v>
      </c>
      <c r="N294" s="245" t="s">
        <v>41</v>
      </c>
      <c r="O294" s="92"/>
      <c r="P294" s="246">
        <f>O294*H294</f>
        <v>0</v>
      </c>
      <c r="Q294" s="246">
        <v>0</v>
      </c>
      <c r="R294" s="246">
        <f>Q294*H294</f>
        <v>0</v>
      </c>
      <c r="S294" s="246">
        <v>0</v>
      </c>
      <c r="T294" s="24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8" t="s">
        <v>146</v>
      </c>
      <c r="AT294" s="248" t="s">
        <v>141</v>
      </c>
      <c r="AU294" s="248" t="s">
        <v>86</v>
      </c>
      <c r="AY294" s="18" t="s">
        <v>139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8" t="s">
        <v>84</v>
      </c>
      <c r="BK294" s="249">
        <f>ROUND(I294*H294,2)</f>
        <v>0</v>
      </c>
      <c r="BL294" s="18" t="s">
        <v>146</v>
      </c>
      <c r="BM294" s="248" t="s">
        <v>396</v>
      </c>
    </row>
    <row r="295" s="12" customFormat="1" ht="25.92" customHeight="1">
      <c r="A295" s="12"/>
      <c r="B295" s="221"/>
      <c r="C295" s="222"/>
      <c r="D295" s="223" t="s">
        <v>75</v>
      </c>
      <c r="E295" s="224" t="s">
        <v>397</v>
      </c>
      <c r="F295" s="224" t="s">
        <v>398</v>
      </c>
      <c r="G295" s="222"/>
      <c r="H295" s="222"/>
      <c r="I295" s="225"/>
      <c r="J295" s="226">
        <f>BK295</f>
        <v>0</v>
      </c>
      <c r="K295" s="222"/>
      <c r="L295" s="227"/>
      <c r="M295" s="228"/>
      <c r="N295" s="229"/>
      <c r="O295" s="229"/>
      <c r="P295" s="230">
        <f>P296</f>
        <v>0</v>
      </c>
      <c r="Q295" s="229"/>
      <c r="R295" s="230">
        <f>R296</f>
        <v>0.0026984999999999999</v>
      </c>
      <c r="S295" s="229"/>
      <c r="T295" s="231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32" t="s">
        <v>86</v>
      </c>
      <c r="AT295" s="233" t="s">
        <v>75</v>
      </c>
      <c r="AU295" s="233" t="s">
        <v>76</v>
      </c>
      <c r="AY295" s="232" t="s">
        <v>139</v>
      </c>
      <c r="BK295" s="234">
        <f>BK296</f>
        <v>0</v>
      </c>
    </row>
    <row r="296" s="12" customFormat="1" ht="22.8" customHeight="1">
      <c r="A296" s="12"/>
      <c r="B296" s="221"/>
      <c r="C296" s="222"/>
      <c r="D296" s="223" t="s">
        <v>75</v>
      </c>
      <c r="E296" s="235" t="s">
        <v>399</v>
      </c>
      <c r="F296" s="235" t="s">
        <v>400</v>
      </c>
      <c r="G296" s="222"/>
      <c r="H296" s="222"/>
      <c r="I296" s="225"/>
      <c r="J296" s="236">
        <f>BK296</f>
        <v>0</v>
      </c>
      <c r="K296" s="222"/>
      <c r="L296" s="227"/>
      <c r="M296" s="228"/>
      <c r="N296" s="229"/>
      <c r="O296" s="229"/>
      <c r="P296" s="230">
        <f>SUM(P297:P300)</f>
        <v>0</v>
      </c>
      <c r="Q296" s="229"/>
      <c r="R296" s="230">
        <f>SUM(R297:R300)</f>
        <v>0.0026984999999999999</v>
      </c>
      <c r="S296" s="229"/>
      <c r="T296" s="231">
        <f>SUM(T297:T300)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32" t="s">
        <v>86</v>
      </c>
      <c r="AT296" s="233" t="s">
        <v>75</v>
      </c>
      <c r="AU296" s="233" t="s">
        <v>84</v>
      </c>
      <c r="AY296" s="232" t="s">
        <v>139</v>
      </c>
      <c r="BK296" s="234">
        <f>SUM(BK297:BK300)</f>
        <v>0</v>
      </c>
    </row>
    <row r="297" s="2" customFormat="1" ht="21.75" customHeight="1">
      <c r="A297" s="39"/>
      <c r="B297" s="40"/>
      <c r="C297" s="237" t="s">
        <v>401</v>
      </c>
      <c r="D297" s="237" t="s">
        <v>141</v>
      </c>
      <c r="E297" s="238" t="s">
        <v>402</v>
      </c>
      <c r="F297" s="239" t="s">
        <v>403</v>
      </c>
      <c r="G297" s="240" t="s">
        <v>144</v>
      </c>
      <c r="H297" s="241">
        <v>7.71</v>
      </c>
      <c r="I297" s="242"/>
      <c r="J297" s="243">
        <f>ROUND(I297*H297,2)</f>
        <v>0</v>
      </c>
      <c r="K297" s="239" t="s">
        <v>145</v>
      </c>
      <c r="L297" s="45"/>
      <c r="M297" s="244" t="s">
        <v>1</v>
      </c>
      <c r="N297" s="245" t="s">
        <v>41</v>
      </c>
      <c r="O297" s="92"/>
      <c r="P297" s="246">
        <f>O297*H297</f>
        <v>0</v>
      </c>
      <c r="Q297" s="246">
        <v>0.00035</v>
      </c>
      <c r="R297" s="246">
        <f>Q297*H297</f>
        <v>0.0026984999999999999</v>
      </c>
      <c r="S297" s="246">
        <v>0</v>
      </c>
      <c r="T297" s="24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8" t="s">
        <v>219</v>
      </c>
      <c r="AT297" s="248" t="s">
        <v>141</v>
      </c>
      <c r="AU297" s="248" t="s">
        <v>86</v>
      </c>
      <c r="AY297" s="18" t="s">
        <v>139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8" t="s">
        <v>84</v>
      </c>
      <c r="BK297" s="249">
        <f>ROUND(I297*H297,2)</f>
        <v>0</v>
      </c>
      <c r="BL297" s="18" t="s">
        <v>219</v>
      </c>
      <c r="BM297" s="248" t="s">
        <v>404</v>
      </c>
    </row>
    <row r="298" s="13" customFormat="1">
      <c r="A298" s="13"/>
      <c r="B298" s="250"/>
      <c r="C298" s="251"/>
      <c r="D298" s="252" t="s">
        <v>148</v>
      </c>
      <c r="E298" s="253" t="s">
        <v>1</v>
      </c>
      <c r="F298" s="254" t="s">
        <v>405</v>
      </c>
      <c r="G298" s="251"/>
      <c r="H298" s="255">
        <v>7.71</v>
      </c>
      <c r="I298" s="256"/>
      <c r="J298" s="251"/>
      <c r="K298" s="251"/>
      <c r="L298" s="257"/>
      <c r="M298" s="258"/>
      <c r="N298" s="259"/>
      <c r="O298" s="259"/>
      <c r="P298" s="259"/>
      <c r="Q298" s="259"/>
      <c r="R298" s="259"/>
      <c r="S298" s="259"/>
      <c r="T298" s="26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148</v>
      </c>
      <c r="AU298" s="261" t="s">
        <v>86</v>
      </c>
      <c r="AV298" s="13" t="s">
        <v>86</v>
      </c>
      <c r="AW298" s="13" t="s">
        <v>32</v>
      </c>
      <c r="AX298" s="13" t="s">
        <v>76</v>
      </c>
      <c r="AY298" s="261" t="s">
        <v>139</v>
      </c>
    </row>
    <row r="299" s="14" customFormat="1">
      <c r="A299" s="14"/>
      <c r="B299" s="262"/>
      <c r="C299" s="263"/>
      <c r="D299" s="252" t="s">
        <v>148</v>
      </c>
      <c r="E299" s="264" t="s">
        <v>1</v>
      </c>
      <c r="F299" s="265" t="s">
        <v>150</v>
      </c>
      <c r="G299" s="263"/>
      <c r="H299" s="266">
        <v>7.71</v>
      </c>
      <c r="I299" s="267"/>
      <c r="J299" s="263"/>
      <c r="K299" s="263"/>
      <c r="L299" s="268"/>
      <c r="M299" s="269"/>
      <c r="N299" s="270"/>
      <c r="O299" s="270"/>
      <c r="P299" s="270"/>
      <c r="Q299" s="270"/>
      <c r="R299" s="270"/>
      <c r="S299" s="270"/>
      <c r="T299" s="27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2" t="s">
        <v>148</v>
      </c>
      <c r="AU299" s="272" t="s">
        <v>86</v>
      </c>
      <c r="AV299" s="14" t="s">
        <v>146</v>
      </c>
      <c r="AW299" s="14" t="s">
        <v>32</v>
      </c>
      <c r="AX299" s="14" t="s">
        <v>84</v>
      </c>
      <c r="AY299" s="272" t="s">
        <v>139</v>
      </c>
    </row>
    <row r="300" s="2" customFormat="1" ht="21.75" customHeight="1">
      <c r="A300" s="39"/>
      <c r="B300" s="40"/>
      <c r="C300" s="237" t="s">
        <v>406</v>
      </c>
      <c r="D300" s="237" t="s">
        <v>141</v>
      </c>
      <c r="E300" s="238" t="s">
        <v>407</v>
      </c>
      <c r="F300" s="239" t="s">
        <v>408</v>
      </c>
      <c r="G300" s="240" t="s">
        <v>192</v>
      </c>
      <c r="H300" s="241">
        <v>0.0030000000000000001</v>
      </c>
      <c r="I300" s="242"/>
      <c r="J300" s="243">
        <f>ROUND(I300*H300,2)</f>
        <v>0</v>
      </c>
      <c r="K300" s="239" t="s">
        <v>145</v>
      </c>
      <c r="L300" s="45"/>
      <c r="M300" s="283" t="s">
        <v>1</v>
      </c>
      <c r="N300" s="284" t="s">
        <v>41</v>
      </c>
      <c r="O300" s="285"/>
      <c r="P300" s="286">
        <f>O300*H300</f>
        <v>0</v>
      </c>
      <c r="Q300" s="286">
        <v>0</v>
      </c>
      <c r="R300" s="286">
        <f>Q300*H300</f>
        <v>0</v>
      </c>
      <c r="S300" s="286">
        <v>0</v>
      </c>
      <c r="T300" s="28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8" t="s">
        <v>219</v>
      </c>
      <c r="AT300" s="248" t="s">
        <v>141</v>
      </c>
      <c r="AU300" s="248" t="s">
        <v>86</v>
      </c>
      <c r="AY300" s="18" t="s">
        <v>139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8" t="s">
        <v>84</v>
      </c>
      <c r="BK300" s="249">
        <f>ROUND(I300*H300,2)</f>
        <v>0</v>
      </c>
      <c r="BL300" s="18" t="s">
        <v>219</v>
      </c>
      <c r="BM300" s="248" t="s">
        <v>409</v>
      </c>
    </row>
    <row r="301" s="2" customFormat="1" ht="6.96" customHeight="1">
      <c r="A301" s="39"/>
      <c r="B301" s="67"/>
      <c r="C301" s="68"/>
      <c r="D301" s="68"/>
      <c r="E301" s="68"/>
      <c r="F301" s="68"/>
      <c r="G301" s="68"/>
      <c r="H301" s="68"/>
      <c r="I301" s="185"/>
      <c r="J301" s="68"/>
      <c r="K301" s="68"/>
      <c r="L301" s="45"/>
      <c r="M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</row>
  </sheetData>
  <sheetProtection sheet="1" autoFilter="0" formatColumns="0" formatRows="0" objects="1" scenarios="1" spinCount="100000" saltValue="8YRcTAQHZArNyKrl1/eC6oy/gwF1NR7GNjh8kmsDrd3xmmIwAhQn1xndJdDGNCWPjdqslyxVGkxujYYpY8rvEg==" hashValue="7SVrn6BWmGpH5KsWVtwDn8/ZffUumJ3oYapwZzW3OafbzbEoY2sMlSKQp7/WmEqTlgjKv2DS0rFShIsR5yyC3Q==" algorithmName="SHA-512" password="C675"/>
  <autoFilter ref="C124:K30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8" t="s">
        <v>410</v>
      </c>
      <c r="BA2" s="138" t="s">
        <v>1</v>
      </c>
      <c r="BB2" s="138" t="s">
        <v>1</v>
      </c>
      <c r="BC2" s="138" t="s">
        <v>411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86</v>
      </c>
      <c r="AZ3" s="138" t="s">
        <v>412</v>
      </c>
      <c r="BA3" s="138" t="s">
        <v>1</v>
      </c>
      <c r="BB3" s="138" t="s">
        <v>1</v>
      </c>
      <c r="BC3" s="138" t="s">
        <v>413</v>
      </c>
      <c r="BD3" s="138" t="s">
        <v>86</v>
      </c>
    </row>
    <row r="4" s="1" customFormat="1" ht="24.96" customHeight="1">
      <c r="B4" s="21"/>
      <c r="D4" s="142" t="s">
        <v>97</v>
      </c>
      <c r="I4" s="137"/>
      <c r="L4" s="21"/>
      <c r="M4" s="143" t="s">
        <v>10</v>
      </c>
      <c r="AT4" s="18" t="s">
        <v>4</v>
      </c>
      <c r="AZ4" s="138" t="s">
        <v>414</v>
      </c>
      <c r="BA4" s="138" t="s">
        <v>1</v>
      </c>
      <c r="BB4" s="138" t="s">
        <v>1</v>
      </c>
      <c r="BC4" s="138" t="s">
        <v>415</v>
      </c>
      <c r="BD4" s="138" t="s">
        <v>86</v>
      </c>
    </row>
    <row r="5" s="1" customFormat="1" ht="6.96" customHeight="1">
      <c r="B5" s="21"/>
      <c r="I5" s="137"/>
      <c r="L5" s="21"/>
      <c r="AZ5" s="138" t="s">
        <v>416</v>
      </c>
      <c r="BA5" s="138" t="s">
        <v>1</v>
      </c>
      <c r="BB5" s="138" t="s">
        <v>1</v>
      </c>
      <c r="BC5" s="138" t="s">
        <v>417</v>
      </c>
      <c r="BD5" s="138" t="s">
        <v>86</v>
      </c>
    </row>
    <row r="6" s="1" customFormat="1" ht="12" customHeight="1">
      <c r="B6" s="21"/>
      <c r="D6" s="144" t="s">
        <v>16</v>
      </c>
      <c r="I6" s="137"/>
      <c r="L6" s="21"/>
      <c r="AZ6" s="138" t="s">
        <v>418</v>
      </c>
      <c r="BA6" s="138" t="s">
        <v>1</v>
      </c>
      <c r="BB6" s="138" t="s">
        <v>1</v>
      </c>
      <c r="BC6" s="138" t="s">
        <v>419</v>
      </c>
      <c r="BD6" s="138" t="s">
        <v>86</v>
      </c>
    </row>
    <row r="7" s="1" customFormat="1" ht="16.5" customHeight="1">
      <c r="B7" s="21"/>
      <c r="E7" s="145" t="str">
        <f>'Rekapitulace stavby'!K6</f>
        <v>Nový chodník podél silnice III/28430 v obci Holovousy</v>
      </c>
      <c r="F7" s="144"/>
      <c r="G7" s="144"/>
      <c r="H7" s="144"/>
      <c r="I7" s="137"/>
      <c r="L7" s="21"/>
      <c r="AZ7" s="138" t="s">
        <v>420</v>
      </c>
      <c r="BA7" s="138" t="s">
        <v>1</v>
      </c>
      <c r="BB7" s="138" t="s">
        <v>1</v>
      </c>
      <c r="BC7" s="138" t="s">
        <v>421</v>
      </c>
      <c r="BD7" s="138" t="s">
        <v>86</v>
      </c>
    </row>
    <row r="8" s="2" customFormat="1" ht="12" customHeight="1">
      <c r="A8" s="39"/>
      <c r="B8" s="45"/>
      <c r="C8" s="39"/>
      <c r="D8" s="144" t="s">
        <v>106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8" t="s">
        <v>422</v>
      </c>
      <c r="BA8" s="138" t="s">
        <v>1</v>
      </c>
      <c r="BB8" s="138" t="s">
        <v>1</v>
      </c>
      <c r="BC8" s="138" t="s">
        <v>423</v>
      </c>
      <c r="BD8" s="138" t="s">
        <v>86</v>
      </c>
    </row>
    <row r="9" s="2" customFormat="1" ht="16.5" customHeight="1">
      <c r="A9" s="39"/>
      <c r="B9" s="45"/>
      <c r="C9" s="39"/>
      <c r="D9" s="39"/>
      <c r="E9" s="147" t="s">
        <v>424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8" t="s">
        <v>100</v>
      </c>
      <c r="BA9" s="138" t="s">
        <v>1</v>
      </c>
      <c r="BB9" s="138" t="s">
        <v>1</v>
      </c>
      <c r="BC9" s="138" t="s">
        <v>425</v>
      </c>
      <c r="BD9" s="138" t="s">
        <v>86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18. 2. 2020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26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36</v>
      </c>
      <c r="E30" s="39"/>
      <c r="F30" s="39"/>
      <c r="G30" s="39"/>
      <c r="H30" s="39"/>
      <c r="I30" s="146"/>
      <c r="J30" s="159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38</v>
      </c>
      <c r="G32" s="39"/>
      <c r="H32" s="39"/>
      <c r="I32" s="161" t="s">
        <v>37</v>
      </c>
      <c r="J32" s="16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40</v>
      </c>
      <c r="E33" s="144" t="s">
        <v>41</v>
      </c>
      <c r="F33" s="163">
        <f>ROUND((SUM(BE123:BE666)),  2)</f>
        <v>0</v>
      </c>
      <c r="G33" s="39"/>
      <c r="H33" s="39"/>
      <c r="I33" s="164">
        <v>0.20999999999999999</v>
      </c>
      <c r="J33" s="163">
        <f>ROUND(((SUM(BE123:BE666))*I33),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42</v>
      </c>
      <c r="F34" s="163">
        <f>ROUND((SUM(BF123:BF666)),  2)</f>
        <v>0</v>
      </c>
      <c r="G34" s="39"/>
      <c r="H34" s="39"/>
      <c r="I34" s="164">
        <v>0.14999999999999999</v>
      </c>
      <c r="J34" s="163">
        <f>ROUND(((SUM(BF123:BF666))*I34),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43</v>
      </c>
      <c r="F35" s="163">
        <f>ROUND((SUM(BG123:BG666)),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44</v>
      </c>
      <c r="F36" s="163">
        <f>ROUND((SUM(BH123:BH666)),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63">
        <f>ROUND((SUM(BI123:BI666)),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9"/>
      <c r="J61" s="180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81"/>
      <c r="F65" s="181"/>
      <c r="G65" s="173" t="s">
        <v>54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9"/>
      <c r="J76" s="180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Nový chodník podél silnice III/28430 v obci Holovousy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301 - Odvodnění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9" t="s">
        <v>22</v>
      </c>
      <c r="J89" s="80" t="str">
        <f>IF(J12="","",J12)</f>
        <v>18. 2. 2020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Holovousy</v>
      </c>
      <c r="G91" s="41"/>
      <c r="H91" s="41"/>
      <c r="I91" s="149" t="s">
        <v>30</v>
      </c>
      <c r="J91" s="37" t="str">
        <f>E21</f>
        <v>EBERGIAPROJEKT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Martin Škrabal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111</v>
      </c>
      <c r="D94" s="191"/>
      <c r="E94" s="191"/>
      <c r="F94" s="191"/>
      <c r="G94" s="191"/>
      <c r="H94" s="191"/>
      <c r="I94" s="192"/>
      <c r="J94" s="193" t="s">
        <v>112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113</v>
      </c>
      <c r="D96" s="41"/>
      <c r="E96" s="41"/>
      <c r="F96" s="41"/>
      <c r="G96" s="41"/>
      <c r="H96" s="41"/>
      <c r="I96" s="146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5"/>
      <c r="C97" s="196"/>
      <c r="D97" s="197" t="s">
        <v>115</v>
      </c>
      <c r="E97" s="198"/>
      <c r="F97" s="198"/>
      <c r="G97" s="198"/>
      <c r="H97" s="198"/>
      <c r="I97" s="199"/>
      <c r="J97" s="200">
        <f>J124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116</v>
      </c>
      <c r="E98" s="205"/>
      <c r="F98" s="205"/>
      <c r="G98" s="205"/>
      <c r="H98" s="205"/>
      <c r="I98" s="206"/>
      <c r="J98" s="207">
        <f>J125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117</v>
      </c>
      <c r="E99" s="205"/>
      <c r="F99" s="205"/>
      <c r="G99" s="205"/>
      <c r="H99" s="205"/>
      <c r="I99" s="206"/>
      <c r="J99" s="207">
        <f>J447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426</v>
      </c>
      <c r="E100" s="205"/>
      <c r="F100" s="205"/>
      <c r="G100" s="205"/>
      <c r="H100" s="205"/>
      <c r="I100" s="206"/>
      <c r="J100" s="207">
        <f>J456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427</v>
      </c>
      <c r="E101" s="205"/>
      <c r="F101" s="205"/>
      <c r="G101" s="205"/>
      <c r="H101" s="205"/>
      <c r="I101" s="206"/>
      <c r="J101" s="207">
        <f>J460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428</v>
      </c>
      <c r="E102" s="205"/>
      <c r="F102" s="205"/>
      <c r="G102" s="205"/>
      <c r="H102" s="205"/>
      <c r="I102" s="206"/>
      <c r="J102" s="207">
        <f>J587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121</v>
      </c>
      <c r="E103" s="205"/>
      <c r="F103" s="205"/>
      <c r="G103" s="205"/>
      <c r="H103" s="205"/>
      <c r="I103" s="206"/>
      <c r="J103" s="207">
        <f>J665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6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5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8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124</v>
      </c>
      <c r="D110" s="41"/>
      <c r="E110" s="41"/>
      <c r="F110" s="41"/>
      <c r="G110" s="41"/>
      <c r="H110" s="41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9" t="str">
        <f>E7</f>
        <v>Nový chodník podél silnice III/28430 v obci Holovousy</v>
      </c>
      <c r="F113" s="33"/>
      <c r="G113" s="33"/>
      <c r="H113" s="33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106</v>
      </c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IO 301 - Odvodnění</v>
      </c>
      <c r="F115" s="41"/>
      <c r="G115" s="41"/>
      <c r="H115" s="41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149" t="s">
        <v>22</v>
      </c>
      <c r="J117" s="80" t="str">
        <f>IF(J12="","",J12)</f>
        <v>18. 2. 2020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Obec Holovousy</v>
      </c>
      <c r="G119" s="41"/>
      <c r="H119" s="41"/>
      <c r="I119" s="149" t="s">
        <v>30</v>
      </c>
      <c r="J119" s="37" t="str">
        <f>E21</f>
        <v>EBERGIAPROJEKT CZ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149" t="s">
        <v>33</v>
      </c>
      <c r="J120" s="37" t="str">
        <f>E24</f>
        <v>Martin Škrabal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6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9"/>
      <c r="B122" s="210"/>
      <c r="C122" s="211" t="s">
        <v>125</v>
      </c>
      <c r="D122" s="212" t="s">
        <v>61</v>
      </c>
      <c r="E122" s="212" t="s">
        <v>57</v>
      </c>
      <c r="F122" s="212" t="s">
        <v>58</v>
      </c>
      <c r="G122" s="212" t="s">
        <v>126</v>
      </c>
      <c r="H122" s="212" t="s">
        <v>127</v>
      </c>
      <c r="I122" s="213" t="s">
        <v>128</v>
      </c>
      <c r="J122" s="212" t="s">
        <v>112</v>
      </c>
      <c r="K122" s="214" t="s">
        <v>129</v>
      </c>
      <c r="L122" s="215"/>
      <c r="M122" s="101" t="s">
        <v>1</v>
      </c>
      <c r="N122" s="102" t="s">
        <v>40</v>
      </c>
      <c r="O122" s="102" t="s">
        <v>130</v>
      </c>
      <c r="P122" s="102" t="s">
        <v>131</v>
      </c>
      <c r="Q122" s="102" t="s">
        <v>132</v>
      </c>
      <c r="R122" s="102" t="s">
        <v>133</v>
      </c>
      <c r="S122" s="102" t="s">
        <v>134</v>
      </c>
      <c r="T122" s="103" t="s">
        <v>135</v>
      </c>
      <c r="U122" s="209"/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</row>
    <row r="123" s="2" customFormat="1" ht="22.8" customHeight="1">
      <c r="A123" s="39"/>
      <c r="B123" s="40"/>
      <c r="C123" s="108" t="s">
        <v>136</v>
      </c>
      <c r="D123" s="41"/>
      <c r="E123" s="41"/>
      <c r="F123" s="41"/>
      <c r="G123" s="41"/>
      <c r="H123" s="41"/>
      <c r="I123" s="146"/>
      <c r="J123" s="216">
        <f>BK123</f>
        <v>0</v>
      </c>
      <c r="K123" s="41"/>
      <c r="L123" s="45"/>
      <c r="M123" s="104"/>
      <c r="N123" s="217"/>
      <c r="O123" s="105"/>
      <c r="P123" s="218">
        <f>P124</f>
        <v>0</v>
      </c>
      <c r="Q123" s="105"/>
      <c r="R123" s="218">
        <f>R124</f>
        <v>768.37220004000005</v>
      </c>
      <c r="S123" s="105"/>
      <c r="T123" s="219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114</v>
      </c>
      <c r="BK123" s="220">
        <f>BK124</f>
        <v>0</v>
      </c>
    </row>
    <row r="124" s="12" customFormat="1" ht="25.92" customHeight="1">
      <c r="A124" s="12"/>
      <c r="B124" s="221"/>
      <c r="C124" s="222"/>
      <c r="D124" s="223" t="s">
        <v>75</v>
      </c>
      <c r="E124" s="224" t="s">
        <v>137</v>
      </c>
      <c r="F124" s="224" t="s">
        <v>138</v>
      </c>
      <c r="G124" s="222"/>
      <c r="H124" s="222"/>
      <c r="I124" s="225"/>
      <c r="J124" s="226">
        <f>BK124</f>
        <v>0</v>
      </c>
      <c r="K124" s="222"/>
      <c r="L124" s="227"/>
      <c r="M124" s="228"/>
      <c r="N124" s="229"/>
      <c r="O124" s="229"/>
      <c r="P124" s="230">
        <f>P125+P447+P456+P460+P587+P665</f>
        <v>0</v>
      </c>
      <c r="Q124" s="229"/>
      <c r="R124" s="230">
        <f>R125+R447+R456+R460+R587+R665</f>
        <v>768.37220004000005</v>
      </c>
      <c r="S124" s="229"/>
      <c r="T124" s="231">
        <f>T125+T447+T456+T460+T587+T665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84</v>
      </c>
      <c r="AT124" s="233" t="s">
        <v>75</v>
      </c>
      <c r="AU124" s="233" t="s">
        <v>76</v>
      </c>
      <c r="AY124" s="232" t="s">
        <v>139</v>
      </c>
      <c r="BK124" s="234">
        <f>BK125+BK447+BK456+BK460+BK587+BK665</f>
        <v>0</v>
      </c>
    </row>
    <row r="125" s="12" customFormat="1" ht="22.8" customHeight="1">
      <c r="A125" s="12"/>
      <c r="B125" s="221"/>
      <c r="C125" s="222"/>
      <c r="D125" s="223" t="s">
        <v>75</v>
      </c>
      <c r="E125" s="235" t="s">
        <v>84</v>
      </c>
      <c r="F125" s="235" t="s">
        <v>140</v>
      </c>
      <c r="G125" s="222"/>
      <c r="H125" s="222"/>
      <c r="I125" s="225"/>
      <c r="J125" s="236">
        <f>BK125</f>
        <v>0</v>
      </c>
      <c r="K125" s="222"/>
      <c r="L125" s="227"/>
      <c r="M125" s="228"/>
      <c r="N125" s="229"/>
      <c r="O125" s="229"/>
      <c r="P125" s="230">
        <f>SUM(P126:P446)</f>
        <v>0</v>
      </c>
      <c r="Q125" s="229"/>
      <c r="R125" s="230">
        <f>SUM(R126:R446)</f>
        <v>722.49606083999993</v>
      </c>
      <c r="S125" s="229"/>
      <c r="T125" s="231">
        <f>SUM(T126:T446)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84</v>
      </c>
      <c r="AT125" s="233" t="s">
        <v>75</v>
      </c>
      <c r="AU125" s="233" t="s">
        <v>84</v>
      </c>
      <c r="AY125" s="232" t="s">
        <v>139</v>
      </c>
      <c r="BK125" s="234">
        <f>SUM(BK126:BK446)</f>
        <v>0</v>
      </c>
    </row>
    <row r="126" s="2" customFormat="1" ht="21.75" customHeight="1">
      <c r="A126" s="39"/>
      <c r="B126" s="40"/>
      <c r="C126" s="237" t="s">
        <v>84</v>
      </c>
      <c r="D126" s="237" t="s">
        <v>141</v>
      </c>
      <c r="E126" s="238" t="s">
        <v>429</v>
      </c>
      <c r="F126" s="239" t="s">
        <v>430</v>
      </c>
      <c r="G126" s="240" t="s">
        <v>158</v>
      </c>
      <c r="H126" s="241">
        <v>1.96</v>
      </c>
      <c r="I126" s="242"/>
      <c r="J126" s="243">
        <f>ROUND(I126*H126,2)</f>
        <v>0</v>
      </c>
      <c r="K126" s="239" t="s">
        <v>145</v>
      </c>
      <c r="L126" s="45"/>
      <c r="M126" s="244" t="s">
        <v>1</v>
      </c>
      <c r="N126" s="245" t="s">
        <v>41</v>
      </c>
      <c r="O126" s="92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8" t="s">
        <v>146</v>
      </c>
      <c r="AT126" s="248" t="s">
        <v>141</v>
      </c>
      <c r="AU126" s="248" t="s">
        <v>86</v>
      </c>
      <c r="AY126" s="18" t="s">
        <v>139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8" t="s">
        <v>84</v>
      </c>
      <c r="BK126" s="249">
        <f>ROUND(I126*H126,2)</f>
        <v>0</v>
      </c>
      <c r="BL126" s="18" t="s">
        <v>146</v>
      </c>
      <c r="BM126" s="248" t="s">
        <v>431</v>
      </c>
    </row>
    <row r="127" s="15" customFormat="1">
      <c r="A127" s="15"/>
      <c r="B127" s="288"/>
      <c r="C127" s="289"/>
      <c r="D127" s="252" t="s">
        <v>148</v>
      </c>
      <c r="E127" s="290" t="s">
        <v>1</v>
      </c>
      <c r="F127" s="291" t="s">
        <v>432</v>
      </c>
      <c r="G127" s="289"/>
      <c r="H127" s="290" t="s">
        <v>1</v>
      </c>
      <c r="I127" s="292"/>
      <c r="J127" s="289"/>
      <c r="K127" s="289"/>
      <c r="L127" s="293"/>
      <c r="M127" s="294"/>
      <c r="N127" s="295"/>
      <c r="O127" s="295"/>
      <c r="P127" s="295"/>
      <c r="Q127" s="295"/>
      <c r="R127" s="295"/>
      <c r="S127" s="295"/>
      <c r="T127" s="29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97" t="s">
        <v>148</v>
      </c>
      <c r="AU127" s="297" t="s">
        <v>86</v>
      </c>
      <c r="AV127" s="15" t="s">
        <v>84</v>
      </c>
      <c r="AW127" s="15" t="s">
        <v>32</v>
      </c>
      <c r="AX127" s="15" t="s">
        <v>76</v>
      </c>
      <c r="AY127" s="297" t="s">
        <v>139</v>
      </c>
    </row>
    <row r="128" s="13" customFormat="1">
      <c r="A128" s="13"/>
      <c r="B128" s="250"/>
      <c r="C128" s="251"/>
      <c r="D128" s="252" t="s">
        <v>148</v>
      </c>
      <c r="E128" s="253" t="s">
        <v>1</v>
      </c>
      <c r="F128" s="254" t="s">
        <v>433</v>
      </c>
      <c r="G128" s="251"/>
      <c r="H128" s="255">
        <v>0.17599999999999999</v>
      </c>
      <c r="I128" s="256"/>
      <c r="J128" s="251"/>
      <c r="K128" s="251"/>
      <c r="L128" s="257"/>
      <c r="M128" s="258"/>
      <c r="N128" s="259"/>
      <c r="O128" s="259"/>
      <c r="P128" s="259"/>
      <c r="Q128" s="259"/>
      <c r="R128" s="259"/>
      <c r="S128" s="259"/>
      <c r="T128" s="26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1" t="s">
        <v>148</v>
      </c>
      <c r="AU128" s="261" t="s">
        <v>86</v>
      </c>
      <c r="AV128" s="13" t="s">
        <v>86</v>
      </c>
      <c r="AW128" s="13" t="s">
        <v>32</v>
      </c>
      <c r="AX128" s="13" t="s">
        <v>76</v>
      </c>
      <c r="AY128" s="261" t="s">
        <v>139</v>
      </c>
    </row>
    <row r="129" s="13" customFormat="1">
      <c r="A129" s="13"/>
      <c r="B129" s="250"/>
      <c r="C129" s="251"/>
      <c r="D129" s="252" t="s">
        <v>148</v>
      </c>
      <c r="E129" s="253" t="s">
        <v>1</v>
      </c>
      <c r="F129" s="254" t="s">
        <v>434</v>
      </c>
      <c r="G129" s="251"/>
      <c r="H129" s="255">
        <v>0.86399999999999999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148</v>
      </c>
      <c r="AU129" s="261" t="s">
        <v>86</v>
      </c>
      <c r="AV129" s="13" t="s">
        <v>86</v>
      </c>
      <c r="AW129" s="13" t="s">
        <v>32</v>
      </c>
      <c r="AX129" s="13" t="s">
        <v>76</v>
      </c>
      <c r="AY129" s="261" t="s">
        <v>139</v>
      </c>
    </row>
    <row r="130" s="13" customFormat="1">
      <c r="A130" s="13"/>
      <c r="B130" s="250"/>
      <c r="C130" s="251"/>
      <c r="D130" s="252" t="s">
        <v>148</v>
      </c>
      <c r="E130" s="253" t="s">
        <v>1</v>
      </c>
      <c r="F130" s="254" t="s">
        <v>435</v>
      </c>
      <c r="G130" s="251"/>
      <c r="H130" s="255">
        <v>0.44</v>
      </c>
      <c r="I130" s="256"/>
      <c r="J130" s="251"/>
      <c r="K130" s="251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148</v>
      </c>
      <c r="AU130" s="261" t="s">
        <v>86</v>
      </c>
      <c r="AV130" s="13" t="s">
        <v>86</v>
      </c>
      <c r="AW130" s="13" t="s">
        <v>32</v>
      </c>
      <c r="AX130" s="13" t="s">
        <v>76</v>
      </c>
      <c r="AY130" s="261" t="s">
        <v>139</v>
      </c>
    </row>
    <row r="131" s="13" customFormat="1">
      <c r="A131" s="13"/>
      <c r="B131" s="250"/>
      <c r="C131" s="251"/>
      <c r="D131" s="252" t="s">
        <v>148</v>
      </c>
      <c r="E131" s="253" t="s">
        <v>1</v>
      </c>
      <c r="F131" s="254" t="s">
        <v>436</v>
      </c>
      <c r="G131" s="251"/>
      <c r="H131" s="255">
        <v>0.47999999999999998</v>
      </c>
      <c r="I131" s="256"/>
      <c r="J131" s="251"/>
      <c r="K131" s="251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148</v>
      </c>
      <c r="AU131" s="261" t="s">
        <v>86</v>
      </c>
      <c r="AV131" s="13" t="s">
        <v>86</v>
      </c>
      <c r="AW131" s="13" t="s">
        <v>32</v>
      </c>
      <c r="AX131" s="13" t="s">
        <v>76</v>
      </c>
      <c r="AY131" s="261" t="s">
        <v>139</v>
      </c>
    </row>
    <row r="132" s="14" customFormat="1">
      <c r="A132" s="14"/>
      <c r="B132" s="262"/>
      <c r="C132" s="263"/>
      <c r="D132" s="252" t="s">
        <v>148</v>
      </c>
      <c r="E132" s="264" t="s">
        <v>410</v>
      </c>
      <c r="F132" s="265" t="s">
        <v>150</v>
      </c>
      <c r="G132" s="263"/>
      <c r="H132" s="266">
        <v>1.96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2" t="s">
        <v>148</v>
      </c>
      <c r="AU132" s="272" t="s">
        <v>86</v>
      </c>
      <c r="AV132" s="14" t="s">
        <v>146</v>
      </c>
      <c r="AW132" s="14" t="s">
        <v>32</v>
      </c>
      <c r="AX132" s="14" t="s">
        <v>84</v>
      </c>
      <c r="AY132" s="272" t="s">
        <v>139</v>
      </c>
    </row>
    <row r="133" s="2" customFormat="1" ht="21.75" customHeight="1">
      <c r="A133" s="39"/>
      <c r="B133" s="40"/>
      <c r="C133" s="237" t="s">
        <v>86</v>
      </c>
      <c r="D133" s="237" t="s">
        <v>141</v>
      </c>
      <c r="E133" s="238" t="s">
        <v>437</v>
      </c>
      <c r="F133" s="239" t="s">
        <v>438</v>
      </c>
      <c r="G133" s="240" t="s">
        <v>158</v>
      </c>
      <c r="H133" s="241">
        <v>79.944999999999993</v>
      </c>
      <c r="I133" s="242"/>
      <c r="J133" s="243">
        <f>ROUND(I133*H133,2)</f>
        <v>0</v>
      </c>
      <c r="K133" s="239" t="s">
        <v>145</v>
      </c>
      <c r="L133" s="45"/>
      <c r="M133" s="244" t="s">
        <v>1</v>
      </c>
      <c r="N133" s="245" t="s">
        <v>41</v>
      </c>
      <c r="O133" s="92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8" t="s">
        <v>146</v>
      </c>
      <c r="AT133" s="248" t="s">
        <v>141</v>
      </c>
      <c r="AU133" s="248" t="s">
        <v>86</v>
      </c>
      <c r="AY133" s="18" t="s">
        <v>139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8" t="s">
        <v>84</v>
      </c>
      <c r="BK133" s="249">
        <f>ROUND(I133*H133,2)</f>
        <v>0</v>
      </c>
      <c r="BL133" s="18" t="s">
        <v>146</v>
      </c>
      <c r="BM133" s="248" t="s">
        <v>439</v>
      </c>
    </row>
    <row r="134" s="13" customFormat="1">
      <c r="A134" s="13"/>
      <c r="B134" s="250"/>
      <c r="C134" s="251"/>
      <c r="D134" s="252" t="s">
        <v>148</v>
      </c>
      <c r="E134" s="253" t="s">
        <v>1</v>
      </c>
      <c r="F134" s="254" t="s">
        <v>440</v>
      </c>
      <c r="G134" s="251"/>
      <c r="H134" s="255">
        <v>10.609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148</v>
      </c>
      <c r="AU134" s="261" t="s">
        <v>86</v>
      </c>
      <c r="AV134" s="13" t="s">
        <v>86</v>
      </c>
      <c r="AW134" s="13" t="s">
        <v>32</v>
      </c>
      <c r="AX134" s="13" t="s">
        <v>76</v>
      </c>
      <c r="AY134" s="261" t="s">
        <v>139</v>
      </c>
    </row>
    <row r="135" s="13" customFormat="1">
      <c r="A135" s="13"/>
      <c r="B135" s="250"/>
      <c r="C135" s="251"/>
      <c r="D135" s="252" t="s">
        <v>148</v>
      </c>
      <c r="E135" s="253" t="s">
        <v>1</v>
      </c>
      <c r="F135" s="254" t="s">
        <v>441</v>
      </c>
      <c r="G135" s="251"/>
      <c r="H135" s="255">
        <v>69.335999999999999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148</v>
      </c>
      <c r="AU135" s="261" t="s">
        <v>86</v>
      </c>
      <c r="AV135" s="13" t="s">
        <v>86</v>
      </c>
      <c r="AW135" s="13" t="s">
        <v>32</v>
      </c>
      <c r="AX135" s="13" t="s">
        <v>76</v>
      </c>
      <c r="AY135" s="261" t="s">
        <v>139</v>
      </c>
    </row>
    <row r="136" s="14" customFormat="1">
      <c r="A136" s="14"/>
      <c r="B136" s="262"/>
      <c r="C136" s="263"/>
      <c r="D136" s="252" t="s">
        <v>148</v>
      </c>
      <c r="E136" s="264" t="s">
        <v>412</v>
      </c>
      <c r="F136" s="265" t="s">
        <v>150</v>
      </c>
      <c r="G136" s="263"/>
      <c r="H136" s="266">
        <v>79.944999999999993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2" t="s">
        <v>148</v>
      </c>
      <c r="AU136" s="272" t="s">
        <v>86</v>
      </c>
      <c r="AV136" s="14" t="s">
        <v>146</v>
      </c>
      <c r="AW136" s="14" t="s">
        <v>32</v>
      </c>
      <c r="AX136" s="14" t="s">
        <v>84</v>
      </c>
      <c r="AY136" s="272" t="s">
        <v>139</v>
      </c>
    </row>
    <row r="137" s="2" customFormat="1" ht="21.75" customHeight="1">
      <c r="A137" s="39"/>
      <c r="B137" s="40"/>
      <c r="C137" s="237" t="s">
        <v>155</v>
      </c>
      <c r="D137" s="237" t="s">
        <v>141</v>
      </c>
      <c r="E137" s="238" t="s">
        <v>442</v>
      </c>
      <c r="F137" s="239" t="s">
        <v>443</v>
      </c>
      <c r="G137" s="240" t="s">
        <v>158</v>
      </c>
      <c r="H137" s="241">
        <v>20.760000000000002</v>
      </c>
      <c r="I137" s="242"/>
      <c r="J137" s="243">
        <f>ROUND(I137*H137,2)</f>
        <v>0</v>
      </c>
      <c r="K137" s="239" t="s">
        <v>145</v>
      </c>
      <c r="L137" s="45"/>
      <c r="M137" s="244" t="s">
        <v>1</v>
      </c>
      <c r="N137" s="245" t="s">
        <v>41</v>
      </c>
      <c r="O137" s="92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8" t="s">
        <v>146</v>
      </c>
      <c r="AT137" s="248" t="s">
        <v>141</v>
      </c>
      <c r="AU137" s="248" t="s">
        <v>86</v>
      </c>
      <c r="AY137" s="18" t="s">
        <v>139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8" t="s">
        <v>84</v>
      </c>
      <c r="BK137" s="249">
        <f>ROUND(I137*H137,2)</f>
        <v>0</v>
      </c>
      <c r="BL137" s="18" t="s">
        <v>146</v>
      </c>
      <c r="BM137" s="248" t="s">
        <v>444</v>
      </c>
    </row>
    <row r="138" s="15" customFormat="1">
      <c r="A138" s="15"/>
      <c r="B138" s="288"/>
      <c r="C138" s="289"/>
      <c r="D138" s="252" t="s">
        <v>148</v>
      </c>
      <c r="E138" s="290" t="s">
        <v>1</v>
      </c>
      <c r="F138" s="291" t="s">
        <v>432</v>
      </c>
      <c r="G138" s="289"/>
      <c r="H138" s="290" t="s">
        <v>1</v>
      </c>
      <c r="I138" s="292"/>
      <c r="J138" s="289"/>
      <c r="K138" s="289"/>
      <c r="L138" s="293"/>
      <c r="M138" s="294"/>
      <c r="N138" s="295"/>
      <c r="O138" s="295"/>
      <c r="P138" s="295"/>
      <c r="Q138" s="295"/>
      <c r="R138" s="295"/>
      <c r="S138" s="295"/>
      <c r="T138" s="29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97" t="s">
        <v>148</v>
      </c>
      <c r="AU138" s="297" t="s">
        <v>86</v>
      </c>
      <c r="AV138" s="15" t="s">
        <v>84</v>
      </c>
      <c r="AW138" s="15" t="s">
        <v>32</v>
      </c>
      <c r="AX138" s="15" t="s">
        <v>76</v>
      </c>
      <c r="AY138" s="297" t="s">
        <v>139</v>
      </c>
    </row>
    <row r="139" s="13" customFormat="1">
      <c r="A139" s="13"/>
      <c r="B139" s="250"/>
      <c r="C139" s="251"/>
      <c r="D139" s="252" t="s">
        <v>148</v>
      </c>
      <c r="E139" s="253" t="s">
        <v>1</v>
      </c>
      <c r="F139" s="254" t="s">
        <v>445</v>
      </c>
      <c r="G139" s="251"/>
      <c r="H139" s="255">
        <v>3.7440000000000002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148</v>
      </c>
      <c r="AU139" s="261" t="s">
        <v>86</v>
      </c>
      <c r="AV139" s="13" t="s">
        <v>86</v>
      </c>
      <c r="AW139" s="13" t="s">
        <v>32</v>
      </c>
      <c r="AX139" s="13" t="s">
        <v>76</v>
      </c>
      <c r="AY139" s="261" t="s">
        <v>139</v>
      </c>
    </row>
    <row r="140" s="13" customFormat="1">
      <c r="A140" s="13"/>
      <c r="B140" s="250"/>
      <c r="C140" s="251"/>
      <c r="D140" s="252" t="s">
        <v>148</v>
      </c>
      <c r="E140" s="253" t="s">
        <v>1</v>
      </c>
      <c r="F140" s="254" t="s">
        <v>446</v>
      </c>
      <c r="G140" s="251"/>
      <c r="H140" s="255">
        <v>2.04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148</v>
      </c>
      <c r="AU140" s="261" t="s">
        <v>86</v>
      </c>
      <c r="AV140" s="13" t="s">
        <v>86</v>
      </c>
      <c r="AW140" s="13" t="s">
        <v>32</v>
      </c>
      <c r="AX140" s="13" t="s">
        <v>76</v>
      </c>
      <c r="AY140" s="261" t="s">
        <v>139</v>
      </c>
    </row>
    <row r="141" s="13" customFormat="1">
      <c r="A141" s="13"/>
      <c r="B141" s="250"/>
      <c r="C141" s="251"/>
      <c r="D141" s="252" t="s">
        <v>148</v>
      </c>
      <c r="E141" s="253" t="s">
        <v>1</v>
      </c>
      <c r="F141" s="254" t="s">
        <v>447</v>
      </c>
      <c r="G141" s="251"/>
      <c r="H141" s="255">
        <v>1.8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148</v>
      </c>
      <c r="AU141" s="261" t="s">
        <v>86</v>
      </c>
      <c r="AV141" s="13" t="s">
        <v>86</v>
      </c>
      <c r="AW141" s="13" t="s">
        <v>32</v>
      </c>
      <c r="AX141" s="13" t="s">
        <v>76</v>
      </c>
      <c r="AY141" s="261" t="s">
        <v>139</v>
      </c>
    </row>
    <row r="142" s="13" customFormat="1">
      <c r="A142" s="13"/>
      <c r="B142" s="250"/>
      <c r="C142" s="251"/>
      <c r="D142" s="252" t="s">
        <v>148</v>
      </c>
      <c r="E142" s="253" t="s">
        <v>1</v>
      </c>
      <c r="F142" s="254" t="s">
        <v>448</v>
      </c>
      <c r="G142" s="251"/>
      <c r="H142" s="255">
        <v>2.04</v>
      </c>
      <c r="I142" s="256"/>
      <c r="J142" s="251"/>
      <c r="K142" s="251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148</v>
      </c>
      <c r="AU142" s="261" t="s">
        <v>86</v>
      </c>
      <c r="AV142" s="13" t="s">
        <v>86</v>
      </c>
      <c r="AW142" s="13" t="s">
        <v>32</v>
      </c>
      <c r="AX142" s="13" t="s">
        <v>76</v>
      </c>
      <c r="AY142" s="261" t="s">
        <v>139</v>
      </c>
    </row>
    <row r="143" s="13" customFormat="1">
      <c r="A143" s="13"/>
      <c r="B143" s="250"/>
      <c r="C143" s="251"/>
      <c r="D143" s="252" t="s">
        <v>148</v>
      </c>
      <c r="E143" s="253" t="s">
        <v>1</v>
      </c>
      <c r="F143" s="254" t="s">
        <v>449</v>
      </c>
      <c r="G143" s="251"/>
      <c r="H143" s="255">
        <v>1.44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148</v>
      </c>
      <c r="AU143" s="261" t="s">
        <v>86</v>
      </c>
      <c r="AV143" s="13" t="s">
        <v>86</v>
      </c>
      <c r="AW143" s="13" t="s">
        <v>32</v>
      </c>
      <c r="AX143" s="13" t="s">
        <v>76</v>
      </c>
      <c r="AY143" s="261" t="s">
        <v>139</v>
      </c>
    </row>
    <row r="144" s="13" customFormat="1">
      <c r="A144" s="13"/>
      <c r="B144" s="250"/>
      <c r="C144" s="251"/>
      <c r="D144" s="252" t="s">
        <v>148</v>
      </c>
      <c r="E144" s="253" t="s">
        <v>1</v>
      </c>
      <c r="F144" s="254" t="s">
        <v>450</v>
      </c>
      <c r="G144" s="251"/>
      <c r="H144" s="255">
        <v>1.6319999999999999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148</v>
      </c>
      <c r="AU144" s="261" t="s">
        <v>86</v>
      </c>
      <c r="AV144" s="13" t="s">
        <v>86</v>
      </c>
      <c r="AW144" s="13" t="s">
        <v>32</v>
      </c>
      <c r="AX144" s="13" t="s">
        <v>76</v>
      </c>
      <c r="AY144" s="261" t="s">
        <v>139</v>
      </c>
    </row>
    <row r="145" s="13" customFormat="1">
      <c r="A145" s="13"/>
      <c r="B145" s="250"/>
      <c r="C145" s="251"/>
      <c r="D145" s="252" t="s">
        <v>148</v>
      </c>
      <c r="E145" s="253" t="s">
        <v>1</v>
      </c>
      <c r="F145" s="254" t="s">
        <v>451</v>
      </c>
      <c r="G145" s="251"/>
      <c r="H145" s="255">
        <v>2.048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148</v>
      </c>
      <c r="AU145" s="261" t="s">
        <v>86</v>
      </c>
      <c r="AV145" s="13" t="s">
        <v>86</v>
      </c>
      <c r="AW145" s="13" t="s">
        <v>32</v>
      </c>
      <c r="AX145" s="13" t="s">
        <v>76</v>
      </c>
      <c r="AY145" s="261" t="s">
        <v>139</v>
      </c>
    </row>
    <row r="146" s="13" customFormat="1">
      <c r="A146" s="13"/>
      <c r="B146" s="250"/>
      <c r="C146" s="251"/>
      <c r="D146" s="252" t="s">
        <v>148</v>
      </c>
      <c r="E146" s="253" t="s">
        <v>1</v>
      </c>
      <c r="F146" s="254" t="s">
        <v>452</v>
      </c>
      <c r="G146" s="251"/>
      <c r="H146" s="255">
        <v>1.52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148</v>
      </c>
      <c r="AU146" s="261" t="s">
        <v>86</v>
      </c>
      <c r="AV146" s="13" t="s">
        <v>86</v>
      </c>
      <c r="AW146" s="13" t="s">
        <v>32</v>
      </c>
      <c r="AX146" s="13" t="s">
        <v>76</v>
      </c>
      <c r="AY146" s="261" t="s">
        <v>139</v>
      </c>
    </row>
    <row r="147" s="13" customFormat="1">
      <c r="A147" s="13"/>
      <c r="B147" s="250"/>
      <c r="C147" s="251"/>
      <c r="D147" s="252" t="s">
        <v>148</v>
      </c>
      <c r="E147" s="253" t="s">
        <v>1</v>
      </c>
      <c r="F147" s="254" t="s">
        <v>453</v>
      </c>
      <c r="G147" s="251"/>
      <c r="H147" s="255">
        <v>3.3439999999999999</v>
      </c>
      <c r="I147" s="256"/>
      <c r="J147" s="251"/>
      <c r="K147" s="251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148</v>
      </c>
      <c r="AU147" s="261" t="s">
        <v>86</v>
      </c>
      <c r="AV147" s="13" t="s">
        <v>86</v>
      </c>
      <c r="AW147" s="13" t="s">
        <v>32</v>
      </c>
      <c r="AX147" s="13" t="s">
        <v>76</v>
      </c>
      <c r="AY147" s="261" t="s">
        <v>139</v>
      </c>
    </row>
    <row r="148" s="13" customFormat="1">
      <c r="A148" s="13"/>
      <c r="B148" s="250"/>
      <c r="C148" s="251"/>
      <c r="D148" s="252" t="s">
        <v>148</v>
      </c>
      <c r="E148" s="253" t="s">
        <v>1</v>
      </c>
      <c r="F148" s="254" t="s">
        <v>454</v>
      </c>
      <c r="G148" s="251"/>
      <c r="H148" s="255">
        <v>1.1519999999999999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148</v>
      </c>
      <c r="AU148" s="261" t="s">
        <v>86</v>
      </c>
      <c r="AV148" s="13" t="s">
        <v>86</v>
      </c>
      <c r="AW148" s="13" t="s">
        <v>32</v>
      </c>
      <c r="AX148" s="13" t="s">
        <v>76</v>
      </c>
      <c r="AY148" s="261" t="s">
        <v>139</v>
      </c>
    </row>
    <row r="149" s="14" customFormat="1">
      <c r="A149" s="14"/>
      <c r="B149" s="262"/>
      <c r="C149" s="263"/>
      <c r="D149" s="252" t="s">
        <v>148</v>
      </c>
      <c r="E149" s="264" t="s">
        <v>414</v>
      </c>
      <c r="F149" s="265" t="s">
        <v>150</v>
      </c>
      <c r="G149" s="263"/>
      <c r="H149" s="266">
        <v>20.760000000000002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2" t="s">
        <v>148</v>
      </c>
      <c r="AU149" s="272" t="s">
        <v>86</v>
      </c>
      <c r="AV149" s="14" t="s">
        <v>146</v>
      </c>
      <c r="AW149" s="14" t="s">
        <v>32</v>
      </c>
      <c r="AX149" s="14" t="s">
        <v>84</v>
      </c>
      <c r="AY149" s="272" t="s">
        <v>139</v>
      </c>
    </row>
    <row r="150" s="2" customFormat="1" ht="21.75" customHeight="1">
      <c r="A150" s="39"/>
      <c r="B150" s="40"/>
      <c r="C150" s="237" t="s">
        <v>146</v>
      </c>
      <c r="D150" s="237" t="s">
        <v>141</v>
      </c>
      <c r="E150" s="238" t="s">
        <v>455</v>
      </c>
      <c r="F150" s="239" t="s">
        <v>456</v>
      </c>
      <c r="G150" s="240" t="s">
        <v>158</v>
      </c>
      <c r="H150" s="241">
        <v>299.35599999999999</v>
      </c>
      <c r="I150" s="242"/>
      <c r="J150" s="243">
        <f>ROUND(I150*H150,2)</f>
        <v>0</v>
      </c>
      <c r="K150" s="239" t="s">
        <v>145</v>
      </c>
      <c r="L150" s="45"/>
      <c r="M150" s="244" t="s">
        <v>1</v>
      </c>
      <c r="N150" s="245" t="s">
        <v>41</v>
      </c>
      <c r="O150" s="92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8" t="s">
        <v>146</v>
      </c>
      <c r="AT150" s="248" t="s">
        <v>141</v>
      </c>
      <c r="AU150" s="248" t="s">
        <v>86</v>
      </c>
      <c r="AY150" s="18" t="s">
        <v>139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8" t="s">
        <v>84</v>
      </c>
      <c r="BK150" s="249">
        <f>ROUND(I150*H150,2)</f>
        <v>0</v>
      </c>
      <c r="BL150" s="18" t="s">
        <v>146</v>
      </c>
      <c r="BM150" s="248" t="s">
        <v>457</v>
      </c>
    </row>
    <row r="151" s="13" customFormat="1">
      <c r="A151" s="13"/>
      <c r="B151" s="250"/>
      <c r="C151" s="251"/>
      <c r="D151" s="252" t="s">
        <v>148</v>
      </c>
      <c r="E151" s="253" t="s">
        <v>1</v>
      </c>
      <c r="F151" s="254" t="s">
        <v>458</v>
      </c>
      <c r="G151" s="251"/>
      <c r="H151" s="255">
        <v>210.26900000000001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148</v>
      </c>
      <c r="AU151" s="261" t="s">
        <v>86</v>
      </c>
      <c r="AV151" s="13" t="s">
        <v>86</v>
      </c>
      <c r="AW151" s="13" t="s">
        <v>32</v>
      </c>
      <c r="AX151" s="13" t="s">
        <v>76</v>
      </c>
      <c r="AY151" s="261" t="s">
        <v>139</v>
      </c>
    </row>
    <row r="152" s="13" customFormat="1">
      <c r="A152" s="13"/>
      <c r="B152" s="250"/>
      <c r="C152" s="251"/>
      <c r="D152" s="252" t="s">
        <v>148</v>
      </c>
      <c r="E152" s="253" t="s">
        <v>1</v>
      </c>
      <c r="F152" s="254" t="s">
        <v>459</v>
      </c>
      <c r="G152" s="251"/>
      <c r="H152" s="255">
        <v>89.087000000000003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148</v>
      </c>
      <c r="AU152" s="261" t="s">
        <v>86</v>
      </c>
      <c r="AV152" s="13" t="s">
        <v>86</v>
      </c>
      <c r="AW152" s="13" t="s">
        <v>32</v>
      </c>
      <c r="AX152" s="13" t="s">
        <v>76</v>
      </c>
      <c r="AY152" s="261" t="s">
        <v>139</v>
      </c>
    </row>
    <row r="153" s="14" customFormat="1">
      <c r="A153" s="14"/>
      <c r="B153" s="262"/>
      <c r="C153" s="263"/>
      <c r="D153" s="252" t="s">
        <v>148</v>
      </c>
      <c r="E153" s="264" t="s">
        <v>416</v>
      </c>
      <c r="F153" s="265" t="s">
        <v>150</v>
      </c>
      <c r="G153" s="263"/>
      <c r="H153" s="266">
        <v>299.35599999999999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148</v>
      </c>
      <c r="AU153" s="272" t="s">
        <v>86</v>
      </c>
      <c r="AV153" s="14" t="s">
        <v>146</v>
      </c>
      <c r="AW153" s="14" t="s">
        <v>32</v>
      </c>
      <c r="AX153" s="14" t="s">
        <v>84</v>
      </c>
      <c r="AY153" s="272" t="s">
        <v>139</v>
      </c>
    </row>
    <row r="154" s="2" customFormat="1" ht="21.75" customHeight="1">
      <c r="A154" s="39"/>
      <c r="B154" s="40"/>
      <c r="C154" s="237" t="s">
        <v>164</v>
      </c>
      <c r="D154" s="237" t="s">
        <v>141</v>
      </c>
      <c r="E154" s="238" t="s">
        <v>460</v>
      </c>
      <c r="F154" s="239" t="s">
        <v>461</v>
      </c>
      <c r="G154" s="240" t="s">
        <v>158</v>
      </c>
      <c r="H154" s="241">
        <v>4.2000000000000002</v>
      </c>
      <c r="I154" s="242"/>
      <c r="J154" s="243">
        <f>ROUND(I154*H154,2)</f>
        <v>0</v>
      </c>
      <c r="K154" s="239" t="s">
        <v>145</v>
      </c>
      <c r="L154" s="45"/>
      <c r="M154" s="244" t="s">
        <v>1</v>
      </c>
      <c r="N154" s="245" t="s">
        <v>41</v>
      </c>
      <c r="O154" s="92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8" t="s">
        <v>146</v>
      </c>
      <c r="AT154" s="248" t="s">
        <v>141</v>
      </c>
      <c r="AU154" s="248" t="s">
        <v>86</v>
      </c>
      <c r="AY154" s="18" t="s">
        <v>139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8" t="s">
        <v>84</v>
      </c>
      <c r="BK154" s="249">
        <f>ROUND(I154*H154,2)</f>
        <v>0</v>
      </c>
      <c r="BL154" s="18" t="s">
        <v>146</v>
      </c>
      <c r="BM154" s="248" t="s">
        <v>462</v>
      </c>
    </row>
    <row r="155" s="15" customFormat="1">
      <c r="A155" s="15"/>
      <c r="B155" s="288"/>
      <c r="C155" s="289"/>
      <c r="D155" s="252" t="s">
        <v>148</v>
      </c>
      <c r="E155" s="290" t="s">
        <v>1</v>
      </c>
      <c r="F155" s="291" t="s">
        <v>463</v>
      </c>
      <c r="G155" s="289"/>
      <c r="H155" s="290" t="s">
        <v>1</v>
      </c>
      <c r="I155" s="292"/>
      <c r="J155" s="289"/>
      <c r="K155" s="289"/>
      <c r="L155" s="293"/>
      <c r="M155" s="294"/>
      <c r="N155" s="295"/>
      <c r="O155" s="295"/>
      <c r="P155" s="295"/>
      <c r="Q155" s="295"/>
      <c r="R155" s="295"/>
      <c r="S155" s="295"/>
      <c r="T155" s="29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97" t="s">
        <v>148</v>
      </c>
      <c r="AU155" s="297" t="s">
        <v>86</v>
      </c>
      <c r="AV155" s="15" t="s">
        <v>84</v>
      </c>
      <c r="AW155" s="15" t="s">
        <v>32</v>
      </c>
      <c r="AX155" s="15" t="s">
        <v>76</v>
      </c>
      <c r="AY155" s="297" t="s">
        <v>139</v>
      </c>
    </row>
    <row r="156" s="13" customFormat="1">
      <c r="A156" s="13"/>
      <c r="B156" s="250"/>
      <c r="C156" s="251"/>
      <c r="D156" s="252" t="s">
        <v>148</v>
      </c>
      <c r="E156" s="253" t="s">
        <v>1</v>
      </c>
      <c r="F156" s="254" t="s">
        <v>464</v>
      </c>
      <c r="G156" s="251"/>
      <c r="H156" s="255">
        <v>2.0249999999999999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148</v>
      </c>
      <c r="AU156" s="261" t="s">
        <v>86</v>
      </c>
      <c r="AV156" s="13" t="s">
        <v>86</v>
      </c>
      <c r="AW156" s="13" t="s">
        <v>32</v>
      </c>
      <c r="AX156" s="13" t="s">
        <v>76</v>
      </c>
      <c r="AY156" s="261" t="s">
        <v>139</v>
      </c>
    </row>
    <row r="157" s="13" customFormat="1">
      <c r="A157" s="13"/>
      <c r="B157" s="250"/>
      <c r="C157" s="251"/>
      <c r="D157" s="252" t="s">
        <v>148</v>
      </c>
      <c r="E157" s="253" t="s">
        <v>1</v>
      </c>
      <c r="F157" s="254" t="s">
        <v>465</v>
      </c>
      <c r="G157" s="251"/>
      <c r="H157" s="255">
        <v>1.575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148</v>
      </c>
      <c r="AU157" s="261" t="s">
        <v>86</v>
      </c>
      <c r="AV157" s="13" t="s">
        <v>86</v>
      </c>
      <c r="AW157" s="13" t="s">
        <v>32</v>
      </c>
      <c r="AX157" s="13" t="s">
        <v>76</v>
      </c>
      <c r="AY157" s="261" t="s">
        <v>139</v>
      </c>
    </row>
    <row r="158" s="16" customFormat="1">
      <c r="A158" s="16"/>
      <c r="B158" s="298"/>
      <c r="C158" s="299"/>
      <c r="D158" s="252" t="s">
        <v>148</v>
      </c>
      <c r="E158" s="300" t="s">
        <v>1</v>
      </c>
      <c r="F158" s="301" t="s">
        <v>466</v>
      </c>
      <c r="G158" s="299"/>
      <c r="H158" s="302">
        <v>3.6000000000000001</v>
      </c>
      <c r="I158" s="303"/>
      <c r="J158" s="299"/>
      <c r="K158" s="299"/>
      <c r="L158" s="304"/>
      <c r="M158" s="305"/>
      <c r="N158" s="306"/>
      <c r="O158" s="306"/>
      <c r="P158" s="306"/>
      <c r="Q158" s="306"/>
      <c r="R158" s="306"/>
      <c r="S158" s="306"/>
      <c r="T158" s="307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308" t="s">
        <v>148</v>
      </c>
      <c r="AU158" s="308" t="s">
        <v>86</v>
      </c>
      <c r="AV158" s="16" t="s">
        <v>155</v>
      </c>
      <c r="AW158" s="16" t="s">
        <v>32</v>
      </c>
      <c r="AX158" s="16" t="s">
        <v>76</v>
      </c>
      <c r="AY158" s="308" t="s">
        <v>139</v>
      </c>
    </row>
    <row r="159" s="15" customFormat="1">
      <c r="A159" s="15"/>
      <c r="B159" s="288"/>
      <c r="C159" s="289"/>
      <c r="D159" s="252" t="s">
        <v>148</v>
      </c>
      <c r="E159" s="290" t="s">
        <v>1</v>
      </c>
      <c r="F159" s="291" t="s">
        <v>467</v>
      </c>
      <c r="G159" s="289"/>
      <c r="H159" s="290" t="s">
        <v>1</v>
      </c>
      <c r="I159" s="292"/>
      <c r="J159" s="289"/>
      <c r="K159" s="289"/>
      <c r="L159" s="293"/>
      <c r="M159" s="294"/>
      <c r="N159" s="295"/>
      <c r="O159" s="295"/>
      <c r="P159" s="295"/>
      <c r="Q159" s="295"/>
      <c r="R159" s="295"/>
      <c r="S159" s="295"/>
      <c r="T159" s="29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97" t="s">
        <v>148</v>
      </c>
      <c r="AU159" s="297" t="s">
        <v>86</v>
      </c>
      <c r="AV159" s="15" t="s">
        <v>84</v>
      </c>
      <c r="AW159" s="15" t="s">
        <v>32</v>
      </c>
      <c r="AX159" s="15" t="s">
        <v>76</v>
      </c>
      <c r="AY159" s="297" t="s">
        <v>139</v>
      </c>
    </row>
    <row r="160" s="13" customFormat="1">
      <c r="A160" s="13"/>
      <c r="B160" s="250"/>
      <c r="C160" s="251"/>
      <c r="D160" s="252" t="s">
        <v>148</v>
      </c>
      <c r="E160" s="253" t="s">
        <v>1</v>
      </c>
      <c r="F160" s="254" t="s">
        <v>468</v>
      </c>
      <c r="G160" s="251"/>
      <c r="H160" s="255">
        <v>0.59999999999999998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148</v>
      </c>
      <c r="AU160" s="261" t="s">
        <v>86</v>
      </c>
      <c r="AV160" s="13" t="s">
        <v>86</v>
      </c>
      <c r="AW160" s="13" t="s">
        <v>32</v>
      </c>
      <c r="AX160" s="13" t="s">
        <v>76</v>
      </c>
      <c r="AY160" s="261" t="s">
        <v>139</v>
      </c>
    </row>
    <row r="161" s="16" customFormat="1">
      <c r="A161" s="16"/>
      <c r="B161" s="298"/>
      <c r="C161" s="299"/>
      <c r="D161" s="252" t="s">
        <v>148</v>
      </c>
      <c r="E161" s="300" t="s">
        <v>1</v>
      </c>
      <c r="F161" s="301" t="s">
        <v>466</v>
      </c>
      <c r="G161" s="299"/>
      <c r="H161" s="302">
        <v>0.59999999999999998</v>
      </c>
      <c r="I161" s="303"/>
      <c r="J161" s="299"/>
      <c r="K161" s="299"/>
      <c r="L161" s="304"/>
      <c r="M161" s="305"/>
      <c r="N161" s="306"/>
      <c r="O161" s="306"/>
      <c r="P161" s="306"/>
      <c r="Q161" s="306"/>
      <c r="R161" s="306"/>
      <c r="S161" s="306"/>
      <c r="T161" s="307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308" t="s">
        <v>148</v>
      </c>
      <c r="AU161" s="308" t="s">
        <v>86</v>
      </c>
      <c r="AV161" s="16" t="s">
        <v>155</v>
      </c>
      <c r="AW161" s="16" t="s">
        <v>32</v>
      </c>
      <c r="AX161" s="16" t="s">
        <v>76</v>
      </c>
      <c r="AY161" s="308" t="s">
        <v>139</v>
      </c>
    </row>
    <row r="162" s="14" customFormat="1">
      <c r="A162" s="14"/>
      <c r="B162" s="262"/>
      <c r="C162" s="263"/>
      <c r="D162" s="252" t="s">
        <v>148</v>
      </c>
      <c r="E162" s="264" t="s">
        <v>418</v>
      </c>
      <c r="F162" s="265" t="s">
        <v>150</v>
      </c>
      <c r="G162" s="263"/>
      <c r="H162" s="266">
        <v>4.2000000000000002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148</v>
      </c>
      <c r="AU162" s="272" t="s">
        <v>86</v>
      </c>
      <c r="AV162" s="14" t="s">
        <v>146</v>
      </c>
      <c r="AW162" s="14" t="s">
        <v>32</v>
      </c>
      <c r="AX162" s="14" t="s">
        <v>84</v>
      </c>
      <c r="AY162" s="272" t="s">
        <v>139</v>
      </c>
    </row>
    <row r="163" s="2" customFormat="1" ht="21.75" customHeight="1">
      <c r="A163" s="39"/>
      <c r="B163" s="40"/>
      <c r="C163" s="237" t="s">
        <v>169</v>
      </c>
      <c r="D163" s="237" t="s">
        <v>141</v>
      </c>
      <c r="E163" s="238" t="s">
        <v>469</v>
      </c>
      <c r="F163" s="239" t="s">
        <v>470</v>
      </c>
      <c r="G163" s="240" t="s">
        <v>158</v>
      </c>
      <c r="H163" s="241">
        <v>45.450000000000003</v>
      </c>
      <c r="I163" s="242"/>
      <c r="J163" s="243">
        <f>ROUND(I163*H163,2)</f>
        <v>0</v>
      </c>
      <c r="K163" s="239" t="s">
        <v>145</v>
      </c>
      <c r="L163" s="45"/>
      <c r="M163" s="244" t="s">
        <v>1</v>
      </c>
      <c r="N163" s="245" t="s">
        <v>41</v>
      </c>
      <c r="O163" s="92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8" t="s">
        <v>146</v>
      </c>
      <c r="AT163" s="248" t="s">
        <v>141</v>
      </c>
      <c r="AU163" s="248" t="s">
        <v>86</v>
      </c>
      <c r="AY163" s="18" t="s">
        <v>139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8" t="s">
        <v>84</v>
      </c>
      <c r="BK163" s="249">
        <f>ROUND(I163*H163,2)</f>
        <v>0</v>
      </c>
      <c r="BL163" s="18" t="s">
        <v>146</v>
      </c>
      <c r="BM163" s="248" t="s">
        <v>471</v>
      </c>
    </row>
    <row r="164" s="15" customFormat="1">
      <c r="A164" s="15"/>
      <c r="B164" s="288"/>
      <c r="C164" s="289"/>
      <c r="D164" s="252" t="s">
        <v>148</v>
      </c>
      <c r="E164" s="290" t="s">
        <v>1</v>
      </c>
      <c r="F164" s="291" t="s">
        <v>463</v>
      </c>
      <c r="G164" s="289"/>
      <c r="H164" s="290" t="s">
        <v>1</v>
      </c>
      <c r="I164" s="292"/>
      <c r="J164" s="289"/>
      <c r="K164" s="289"/>
      <c r="L164" s="293"/>
      <c r="M164" s="294"/>
      <c r="N164" s="295"/>
      <c r="O164" s="295"/>
      <c r="P164" s="295"/>
      <c r="Q164" s="295"/>
      <c r="R164" s="295"/>
      <c r="S164" s="295"/>
      <c r="T164" s="29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97" t="s">
        <v>148</v>
      </c>
      <c r="AU164" s="297" t="s">
        <v>86</v>
      </c>
      <c r="AV164" s="15" t="s">
        <v>84</v>
      </c>
      <c r="AW164" s="15" t="s">
        <v>32</v>
      </c>
      <c r="AX164" s="15" t="s">
        <v>76</v>
      </c>
      <c r="AY164" s="297" t="s">
        <v>139</v>
      </c>
    </row>
    <row r="165" s="13" customFormat="1">
      <c r="A165" s="13"/>
      <c r="B165" s="250"/>
      <c r="C165" s="251"/>
      <c r="D165" s="252" t="s">
        <v>148</v>
      </c>
      <c r="E165" s="253" t="s">
        <v>1</v>
      </c>
      <c r="F165" s="254" t="s">
        <v>472</v>
      </c>
      <c r="G165" s="251"/>
      <c r="H165" s="255">
        <v>6.9749999999999996</v>
      </c>
      <c r="I165" s="256"/>
      <c r="J165" s="251"/>
      <c r="K165" s="251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148</v>
      </c>
      <c r="AU165" s="261" t="s">
        <v>86</v>
      </c>
      <c r="AV165" s="13" t="s">
        <v>86</v>
      </c>
      <c r="AW165" s="13" t="s">
        <v>32</v>
      </c>
      <c r="AX165" s="13" t="s">
        <v>76</v>
      </c>
      <c r="AY165" s="261" t="s">
        <v>139</v>
      </c>
    </row>
    <row r="166" s="13" customFormat="1">
      <c r="A166" s="13"/>
      <c r="B166" s="250"/>
      <c r="C166" s="251"/>
      <c r="D166" s="252" t="s">
        <v>148</v>
      </c>
      <c r="E166" s="253" t="s">
        <v>1</v>
      </c>
      <c r="F166" s="254" t="s">
        <v>473</v>
      </c>
      <c r="G166" s="251"/>
      <c r="H166" s="255">
        <v>4.2750000000000004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148</v>
      </c>
      <c r="AU166" s="261" t="s">
        <v>86</v>
      </c>
      <c r="AV166" s="13" t="s">
        <v>86</v>
      </c>
      <c r="AW166" s="13" t="s">
        <v>32</v>
      </c>
      <c r="AX166" s="13" t="s">
        <v>76</v>
      </c>
      <c r="AY166" s="261" t="s">
        <v>139</v>
      </c>
    </row>
    <row r="167" s="16" customFormat="1">
      <c r="A167" s="16"/>
      <c r="B167" s="298"/>
      <c r="C167" s="299"/>
      <c r="D167" s="252" t="s">
        <v>148</v>
      </c>
      <c r="E167" s="300" t="s">
        <v>1</v>
      </c>
      <c r="F167" s="301" t="s">
        <v>466</v>
      </c>
      <c r="G167" s="299"/>
      <c r="H167" s="302">
        <v>11.25</v>
      </c>
      <c r="I167" s="303"/>
      <c r="J167" s="299"/>
      <c r="K167" s="299"/>
      <c r="L167" s="304"/>
      <c r="M167" s="305"/>
      <c r="N167" s="306"/>
      <c r="O167" s="306"/>
      <c r="P167" s="306"/>
      <c r="Q167" s="306"/>
      <c r="R167" s="306"/>
      <c r="S167" s="306"/>
      <c r="T167" s="307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308" t="s">
        <v>148</v>
      </c>
      <c r="AU167" s="308" t="s">
        <v>86</v>
      </c>
      <c r="AV167" s="16" t="s">
        <v>155</v>
      </c>
      <c r="AW167" s="16" t="s">
        <v>32</v>
      </c>
      <c r="AX167" s="16" t="s">
        <v>76</v>
      </c>
      <c r="AY167" s="308" t="s">
        <v>139</v>
      </c>
    </row>
    <row r="168" s="15" customFormat="1">
      <c r="A168" s="15"/>
      <c r="B168" s="288"/>
      <c r="C168" s="289"/>
      <c r="D168" s="252" t="s">
        <v>148</v>
      </c>
      <c r="E168" s="290" t="s">
        <v>1</v>
      </c>
      <c r="F168" s="291" t="s">
        <v>467</v>
      </c>
      <c r="G168" s="289"/>
      <c r="H168" s="290" t="s">
        <v>1</v>
      </c>
      <c r="I168" s="292"/>
      <c r="J168" s="289"/>
      <c r="K168" s="289"/>
      <c r="L168" s="293"/>
      <c r="M168" s="294"/>
      <c r="N168" s="295"/>
      <c r="O168" s="295"/>
      <c r="P168" s="295"/>
      <c r="Q168" s="295"/>
      <c r="R168" s="295"/>
      <c r="S168" s="295"/>
      <c r="T168" s="29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97" t="s">
        <v>148</v>
      </c>
      <c r="AU168" s="297" t="s">
        <v>86</v>
      </c>
      <c r="AV168" s="15" t="s">
        <v>84</v>
      </c>
      <c r="AW168" s="15" t="s">
        <v>32</v>
      </c>
      <c r="AX168" s="15" t="s">
        <v>76</v>
      </c>
      <c r="AY168" s="297" t="s">
        <v>139</v>
      </c>
    </row>
    <row r="169" s="13" customFormat="1">
      <c r="A169" s="13"/>
      <c r="B169" s="250"/>
      <c r="C169" s="251"/>
      <c r="D169" s="252" t="s">
        <v>148</v>
      </c>
      <c r="E169" s="253" t="s">
        <v>1</v>
      </c>
      <c r="F169" s="254" t="s">
        <v>474</v>
      </c>
      <c r="G169" s="251"/>
      <c r="H169" s="255">
        <v>2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148</v>
      </c>
      <c r="AU169" s="261" t="s">
        <v>86</v>
      </c>
      <c r="AV169" s="13" t="s">
        <v>86</v>
      </c>
      <c r="AW169" s="13" t="s">
        <v>32</v>
      </c>
      <c r="AX169" s="13" t="s">
        <v>76</v>
      </c>
      <c r="AY169" s="261" t="s">
        <v>139</v>
      </c>
    </row>
    <row r="170" s="13" customFormat="1">
      <c r="A170" s="13"/>
      <c r="B170" s="250"/>
      <c r="C170" s="251"/>
      <c r="D170" s="252" t="s">
        <v>148</v>
      </c>
      <c r="E170" s="253" t="s">
        <v>1</v>
      </c>
      <c r="F170" s="254" t="s">
        <v>475</v>
      </c>
      <c r="G170" s="251"/>
      <c r="H170" s="255">
        <v>1.3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148</v>
      </c>
      <c r="AU170" s="261" t="s">
        <v>86</v>
      </c>
      <c r="AV170" s="13" t="s">
        <v>86</v>
      </c>
      <c r="AW170" s="13" t="s">
        <v>32</v>
      </c>
      <c r="AX170" s="13" t="s">
        <v>76</v>
      </c>
      <c r="AY170" s="261" t="s">
        <v>139</v>
      </c>
    </row>
    <row r="171" s="13" customFormat="1">
      <c r="A171" s="13"/>
      <c r="B171" s="250"/>
      <c r="C171" s="251"/>
      <c r="D171" s="252" t="s">
        <v>148</v>
      </c>
      <c r="E171" s="253" t="s">
        <v>1</v>
      </c>
      <c r="F171" s="254" t="s">
        <v>476</v>
      </c>
      <c r="G171" s="251"/>
      <c r="H171" s="255">
        <v>1.3999999999999999</v>
      </c>
      <c r="I171" s="256"/>
      <c r="J171" s="251"/>
      <c r="K171" s="251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148</v>
      </c>
      <c r="AU171" s="261" t="s">
        <v>86</v>
      </c>
      <c r="AV171" s="13" t="s">
        <v>86</v>
      </c>
      <c r="AW171" s="13" t="s">
        <v>32</v>
      </c>
      <c r="AX171" s="13" t="s">
        <v>76</v>
      </c>
      <c r="AY171" s="261" t="s">
        <v>139</v>
      </c>
    </row>
    <row r="172" s="13" customFormat="1">
      <c r="A172" s="13"/>
      <c r="B172" s="250"/>
      <c r="C172" s="251"/>
      <c r="D172" s="252" t="s">
        <v>148</v>
      </c>
      <c r="E172" s="253" t="s">
        <v>1</v>
      </c>
      <c r="F172" s="254" t="s">
        <v>477</v>
      </c>
      <c r="G172" s="251"/>
      <c r="H172" s="255">
        <v>1.2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148</v>
      </c>
      <c r="AU172" s="261" t="s">
        <v>86</v>
      </c>
      <c r="AV172" s="13" t="s">
        <v>86</v>
      </c>
      <c r="AW172" s="13" t="s">
        <v>32</v>
      </c>
      <c r="AX172" s="13" t="s">
        <v>76</v>
      </c>
      <c r="AY172" s="261" t="s">
        <v>139</v>
      </c>
    </row>
    <row r="173" s="13" customFormat="1">
      <c r="A173" s="13"/>
      <c r="B173" s="250"/>
      <c r="C173" s="251"/>
      <c r="D173" s="252" t="s">
        <v>148</v>
      </c>
      <c r="E173" s="253" t="s">
        <v>1</v>
      </c>
      <c r="F173" s="254" t="s">
        <v>478</v>
      </c>
      <c r="G173" s="251"/>
      <c r="H173" s="255">
        <v>1.6000000000000001</v>
      </c>
      <c r="I173" s="256"/>
      <c r="J173" s="251"/>
      <c r="K173" s="251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148</v>
      </c>
      <c r="AU173" s="261" t="s">
        <v>86</v>
      </c>
      <c r="AV173" s="13" t="s">
        <v>86</v>
      </c>
      <c r="AW173" s="13" t="s">
        <v>32</v>
      </c>
      <c r="AX173" s="13" t="s">
        <v>76</v>
      </c>
      <c r="AY173" s="261" t="s">
        <v>139</v>
      </c>
    </row>
    <row r="174" s="13" customFormat="1">
      <c r="A174" s="13"/>
      <c r="B174" s="250"/>
      <c r="C174" s="251"/>
      <c r="D174" s="252" t="s">
        <v>148</v>
      </c>
      <c r="E174" s="253" t="s">
        <v>1</v>
      </c>
      <c r="F174" s="254" t="s">
        <v>479</v>
      </c>
      <c r="G174" s="251"/>
      <c r="H174" s="255">
        <v>1.2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148</v>
      </c>
      <c r="AU174" s="261" t="s">
        <v>86</v>
      </c>
      <c r="AV174" s="13" t="s">
        <v>86</v>
      </c>
      <c r="AW174" s="13" t="s">
        <v>32</v>
      </c>
      <c r="AX174" s="13" t="s">
        <v>76</v>
      </c>
      <c r="AY174" s="261" t="s">
        <v>139</v>
      </c>
    </row>
    <row r="175" s="16" customFormat="1">
      <c r="A175" s="16"/>
      <c r="B175" s="298"/>
      <c r="C175" s="299"/>
      <c r="D175" s="252" t="s">
        <v>148</v>
      </c>
      <c r="E175" s="300" t="s">
        <v>1</v>
      </c>
      <c r="F175" s="301" t="s">
        <v>466</v>
      </c>
      <c r="G175" s="299"/>
      <c r="H175" s="302">
        <v>8.6999999999999993</v>
      </c>
      <c r="I175" s="303"/>
      <c r="J175" s="299"/>
      <c r="K175" s="299"/>
      <c r="L175" s="304"/>
      <c r="M175" s="305"/>
      <c r="N175" s="306"/>
      <c r="O175" s="306"/>
      <c r="P175" s="306"/>
      <c r="Q175" s="306"/>
      <c r="R175" s="306"/>
      <c r="S175" s="306"/>
      <c r="T175" s="307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308" t="s">
        <v>148</v>
      </c>
      <c r="AU175" s="308" t="s">
        <v>86</v>
      </c>
      <c r="AV175" s="16" t="s">
        <v>155</v>
      </c>
      <c r="AW175" s="16" t="s">
        <v>32</v>
      </c>
      <c r="AX175" s="16" t="s">
        <v>76</v>
      </c>
      <c r="AY175" s="308" t="s">
        <v>139</v>
      </c>
    </row>
    <row r="176" s="15" customFormat="1">
      <c r="A176" s="15"/>
      <c r="B176" s="288"/>
      <c r="C176" s="289"/>
      <c r="D176" s="252" t="s">
        <v>148</v>
      </c>
      <c r="E176" s="290" t="s">
        <v>1</v>
      </c>
      <c r="F176" s="291" t="s">
        <v>480</v>
      </c>
      <c r="G176" s="289"/>
      <c r="H176" s="290" t="s">
        <v>1</v>
      </c>
      <c r="I176" s="292"/>
      <c r="J176" s="289"/>
      <c r="K176" s="289"/>
      <c r="L176" s="293"/>
      <c r="M176" s="294"/>
      <c r="N176" s="295"/>
      <c r="O176" s="295"/>
      <c r="P176" s="295"/>
      <c r="Q176" s="295"/>
      <c r="R176" s="295"/>
      <c r="S176" s="295"/>
      <c r="T176" s="29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7" t="s">
        <v>148</v>
      </c>
      <c r="AU176" s="297" t="s">
        <v>86</v>
      </c>
      <c r="AV176" s="15" t="s">
        <v>84</v>
      </c>
      <c r="AW176" s="15" t="s">
        <v>32</v>
      </c>
      <c r="AX176" s="15" t="s">
        <v>76</v>
      </c>
      <c r="AY176" s="297" t="s">
        <v>139</v>
      </c>
    </row>
    <row r="177" s="13" customFormat="1">
      <c r="A177" s="13"/>
      <c r="B177" s="250"/>
      <c r="C177" s="251"/>
      <c r="D177" s="252" t="s">
        <v>148</v>
      </c>
      <c r="E177" s="253" t="s">
        <v>1</v>
      </c>
      <c r="F177" s="254" t="s">
        <v>481</v>
      </c>
      <c r="G177" s="251"/>
      <c r="H177" s="255">
        <v>2.25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148</v>
      </c>
      <c r="AU177" s="261" t="s">
        <v>86</v>
      </c>
      <c r="AV177" s="13" t="s">
        <v>86</v>
      </c>
      <c r="AW177" s="13" t="s">
        <v>32</v>
      </c>
      <c r="AX177" s="13" t="s">
        <v>76</v>
      </c>
      <c r="AY177" s="261" t="s">
        <v>139</v>
      </c>
    </row>
    <row r="178" s="13" customFormat="1">
      <c r="A178" s="13"/>
      <c r="B178" s="250"/>
      <c r="C178" s="251"/>
      <c r="D178" s="252" t="s">
        <v>148</v>
      </c>
      <c r="E178" s="253" t="s">
        <v>1</v>
      </c>
      <c r="F178" s="254" t="s">
        <v>482</v>
      </c>
      <c r="G178" s="251"/>
      <c r="H178" s="255">
        <v>2.25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148</v>
      </c>
      <c r="AU178" s="261" t="s">
        <v>86</v>
      </c>
      <c r="AV178" s="13" t="s">
        <v>86</v>
      </c>
      <c r="AW178" s="13" t="s">
        <v>32</v>
      </c>
      <c r="AX178" s="13" t="s">
        <v>76</v>
      </c>
      <c r="AY178" s="261" t="s">
        <v>139</v>
      </c>
    </row>
    <row r="179" s="13" customFormat="1">
      <c r="A179" s="13"/>
      <c r="B179" s="250"/>
      <c r="C179" s="251"/>
      <c r="D179" s="252" t="s">
        <v>148</v>
      </c>
      <c r="E179" s="253" t="s">
        <v>1</v>
      </c>
      <c r="F179" s="254" t="s">
        <v>483</v>
      </c>
      <c r="G179" s="251"/>
      <c r="H179" s="255">
        <v>2.25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148</v>
      </c>
      <c r="AU179" s="261" t="s">
        <v>86</v>
      </c>
      <c r="AV179" s="13" t="s">
        <v>86</v>
      </c>
      <c r="AW179" s="13" t="s">
        <v>32</v>
      </c>
      <c r="AX179" s="13" t="s">
        <v>76</v>
      </c>
      <c r="AY179" s="261" t="s">
        <v>139</v>
      </c>
    </row>
    <row r="180" s="13" customFormat="1">
      <c r="A180" s="13"/>
      <c r="B180" s="250"/>
      <c r="C180" s="251"/>
      <c r="D180" s="252" t="s">
        <v>148</v>
      </c>
      <c r="E180" s="253" t="s">
        <v>1</v>
      </c>
      <c r="F180" s="254" t="s">
        <v>484</v>
      </c>
      <c r="G180" s="251"/>
      <c r="H180" s="255">
        <v>2.25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148</v>
      </c>
      <c r="AU180" s="261" t="s">
        <v>86</v>
      </c>
      <c r="AV180" s="13" t="s">
        <v>86</v>
      </c>
      <c r="AW180" s="13" t="s">
        <v>32</v>
      </c>
      <c r="AX180" s="13" t="s">
        <v>76</v>
      </c>
      <c r="AY180" s="261" t="s">
        <v>139</v>
      </c>
    </row>
    <row r="181" s="13" customFormat="1">
      <c r="A181" s="13"/>
      <c r="B181" s="250"/>
      <c r="C181" s="251"/>
      <c r="D181" s="252" t="s">
        <v>148</v>
      </c>
      <c r="E181" s="253" t="s">
        <v>1</v>
      </c>
      <c r="F181" s="254" t="s">
        <v>485</v>
      </c>
      <c r="G181" s="251"/>
      <c r="H181" s="255">
        <v>2.25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148</v>
      </c>
      <c r="AU181" s="261" t="s">
        <v>86</v>
      </c>
      <c r="AV181" s="13" t="s">
        <v>86</v>
      </c>
      <c r="AW181" s="13" t="s">
        <v>32</v>
      </c>
      <c r="AX181" s="13" t="s">
        <v>76</v>
      </c>
      <c r="AY181" s="261" t="s">
        <v>139</v>
      </c>
    </row>
    <row r="182" s="13" customFormat="1">
      <c r="A182" s="13"/>
      <c r="B182" s="250"/>
      <c r="C182" s="251"/>
      <c r="D182" s="252" t="s">
        <v>148</v>
      </c>
      <c r="E182" s="253" t="s">
        <v>1</v>
      </c>
      <c r="F182" s="254" t="s">
        <v>486</v>
      </c>
      <c r="G182" s="251"/>
      <c r="H182" s="255">
        <v>2.25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148</v>
      </c>
      <c r="AU182" s="261" t="s">
        <v>86</v>
      </c>
      <c r="AV182" s="13" t="s">
        <v>86</v>
      </c>
      <c r="AW182" s="13" t="s">
        <v>32</v>
      </c>
      <c r="AX182" s="13" t="s">
        <v>76</v>
      </c>
      <c r="AY182" s="261" t="s">
        <v>139</v>
      </c>
    </row>
    <row r="183" s="16" customFormat="1">
      <c r="A183" s="16"/>
      <c r="B183" s="298"/>
      <c r="C183" s="299"/>
      <c r="D183" s="252" t="s">
        <v>148</v>
      </c>
      <c r="E183" s="300" t="s">
        <v>1</v>
      </c>
      <c r="F183" s="301" t="s">
        <v>466</v>
      </c>
      <c r="G183" s="299"/>
      <c r="H183" s="302">
        <v>13.5</v>
      </c>
      <c r="I183" s="303"/>
      <c r="J183" s="299"/>
      <c r="K183" s="299"/>
      <c r="L183" s="304"/>
      <c r="M183" s="305"/>
      <c r="N183" s="306"/>
      <c r="O183" s="306"/>
      <c r="P183" s="306"/>
      <c r="Q183" s="306"/>
      <c r="R183" s="306"/>
      <c r="S183" s="306"/>
      <c r="T183" s="307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308" t="s">
        <v>148</v>
      </c>
      <c r="AU183" s="308" t="s">
        <v>86</v>
      </c>
      <c r="AV183" s="16" t="s">
        <v>155</v>
      </c>
      <c r="AW183" s="16" t="s">
        <v>32</v>
      </c>
      <c r="AX183" s="16" t="s">
        <v>76</v>
      </c>
      <c r="AY183" s="308" t="s">
        <v>139</v>
      </c>
    </row>
    <row r="184" s="15" customFormat="1">
      <c r="A184" s="15"/>
      <c r="B184" s="288"/>
      <c r="C184" s="289"/>
      <c r="D184" s="252" t="s">
        <v>148</v>
      </c>
      <c r="E184" s="290" t="s">
        <v>1</v>
      </c>
      <c r="F184" s="291" t="s">
        <v>487</v>
      </c>
      <c r="G184" s="289"/>
      <c r="H184" s="290" t="s">
        <v>1</v>
      </c>
      <c r="I184" s="292"/>
      <c r="J184" s="289"/>
      <c r="K184" s="289"/>
      <c r="L184" s="293"/>
      <c r="M184" s="294"/>
      <c r="N184" s="295"/>
      <c r="O184" s="295"/>
      <c r="P184" s="295"/>
      <c r="Q184" s="295"/>
      <c r="R184" s="295"/>
      <c r="S184" s="295"/>
      <c r="T184" s="29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97" t="s">
        <v>148</v>
      </c>
      <c r="AU184" s="297" t="s">
        <v>86</v>
      </c>
      <c r="AV184" s="15" t="s">
        <v>84</v>
      </c>
      <c r="AW184" s="15" t="s">
        <v>32</v>
      </c>
      <c r="AX184" s="15" t="s">
        <v>76</v>
      </c>
      <c r="AY184" s="297" t="s">
        <v>139</v>
      </c>
    </row>
    <row r="185" s="13" customFormat="1">
      <c r="A185" s="13"/>
      <c r="B185" s="250"/>
      <c r="C185" s="251"/>
      <c r="D185" s="252" t="s">
        <v>148</v>
      </c>
      <c r="E185" s="253" t="s">
        <v>1</v>
      </c>
      <c r="F185" s="254" t="s">
        <v>488</v>
      </c>
      <c r="G185" s="251"/>
      <c r="H185" s="255">
        <v>1.5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148</v>
      </c>
      <c r="AU185" s="261" t="s">
        <v>86</v>
      </c>
      <c r="AV185" s="13" t="s">
        <v>86</v>
      </c>
      <c r="AW185" s="13" t="s">
        <v>32</v>
      </c>
      <c r="AX185" s="13" t="s">
        <v>76</v>
      </c>
      <c r="AY185" s="261" t="s">
        <v>139</v>
      </c>
    </row>
    <row r="186" s="13" customFormat="1">
      <c r="A186" s="13"/>
      <c r="B186" s="250"/>
      <c r="C186" s="251"/>
      <c r="D186" s="252" t="s">
        <v>148</v>
      </c>
      <c r="E186" s="253" t="s">
        <v>1</v>
      </c>
      <c r="F186" s="254" t="s">
        <v>489</v>
      </c>
      <c r="G186" s="251"/>
      <c r="H186" s="255">
        <v>1.5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148</v>
      </c>
      <c r="AU186" s="261" t="s">
        <v>86</v>
      </c>
      <c r="AV186" s="13" t="s">
        <v>86</v>
      </c>
      <c r="AW186" s="13" t="s">
        <v>32</v>
      </c>
      <c r="AX186" s="13" t="s">
        <v>76</v>
      </c>
      <c r="AY186" s="261" t="s">
        <v>139</v>
      </c>
    </row>
    <row r="187" s="13" customFormat="1">
      <c r="A187" s="13"/>
      <c r="B187" s="250"/>
      <c r="C187" s="251"/>
      <c r="D187" s="252" t="s">
        <v>148</v>
      </c>
      <c r="E187" s="253" t="s">
        <v>1</v>
      </c>
      <c r="F187" s="254" t="s">
        <v>490</v>
      </c>
      <c r="G187" s="251"/>
      <c r="H187" s="255">
        <v>1.5</v>
      </c>
      <c r="I187" s="256"/>
      <c r="J187" s="251"/>
      <c r="K187" s="251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148</v>
      </c>
      <c r="AU187" s="261" t="s">
        <v>86</v>
      </c>
      <c r="AV187" s="13" t="s">
        <v>86</v>
      </c>
      <c r="AW187" s="13" t="s">
        <v>32</v>
      </c>
      <c r="AX187" s="13" t="s">
        <v>76</v>
      </c>
      <c r="AY187" s="261" t="s">
        <v>139</v>
      </c>
    </row>
    <row r="188" s="13" customFormat="1">
      <c r="A188" s="13"/>
      <c r="B188" s="250"/>
      <c r="C188" s="251"/>
      <c r="D188" s="252" t="s">
        <v>148</v>
      </c>
      <c r="E188" s="253" t="s">
        <v>1</v>
      </c>
      <c r="F188" s="254" t="s">
        <v>491</v>
      </c>
      <c r="G188" s="251"/>
      <c r="H188" s="255">
        <v>1.5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148</v>
      </c>
      <c r="AU188" s="261" t="s">
        <v>86</v>
      </c>
      <c r="AV188" s="13" t="s">
        <v>86</v>
      </c>
      <c r="AW188" s="13" t="s">
        <v>32</v>
      </c>
      <c r="AX188" s="13" t="s">
        <v>76</v>
      </c>
      <c r="AY188" s="261" t="s">
        <v>139</v>
      </c>
    </row>
    <row r="189" s="13" customFormat="1">
      <c r="A189" s="13"/>
      <c r="B189" s="250"/>
      <c r="C189" s="251"/>
      <c r="D189" s="252" t="s">
        <v>148</v>
      </c>
      <c r="E189" s="253" t="s">
        <v>1</v>
      </c>
      <c r="F189" s="254" t="s">
        <v>492</v>
      </c>
      <c r="G189" s="251"/>
      <c r="H189" s="255">
        <v>1.5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148</v>
      </c>
      <c r="AU189" s="261" t="s">
        <v>86</v>
      </c>
      <c r="AV189" s="13" t="s">
        <v>86</v>
      </c>
      <c r="AW189" s="13" t="s">
        <v>32</v>
      </c>
      <c r="AX189" s="13" t="s">
        <v>76</v>
      </c>
      <c r="AY189" s="261" t="s">
        <v>139</v>
      </c>
    </row>
    <row r="190" s="13" customFormat="1">
      <c r="A190" s="13"/>
      <c r="B190" s="250"/>
      <c r="C190" s="251"/>
      <c r="D190" s="252" t="s">
        <v>148</v>
      </c>
      <c r="E190" s="253" t="s">
        <v>1</v>
      </c>
      <c r="F190" s="254" t="s">
        <v>493</v>
      </c>
      <c r="G190" s="251"/>
      <c r="H190" s="255">
        <v>1.5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148</v>
      </c>
      <c r="AU190" s="261" t="s">
        <v>86</v>
      </c>
      <c r="AV190" s="13" t="s">
        <v>86</v>
      </c>
      <c r="AW190" s="13" t="s">
        <v>32</v>
      </c>
      <c r="AX190" s="13" t="s">
        <v>76</v>
      </c>
      <c r="AY190" s="261" t="s">
        <v>139</v>
      </c>
    </row>
    <row r="191" s="13" customFormat="1">
      <c r="A191" s="13"/>
      <c r="B191" s="250"/>
      <c r="C191" s="251"/>
      <c r="D191" s="252" t="s">
        <v>148</v>
      </c>
      <c r="E191" s="253" t="s">
        <v>1</v>
      </c>
      <c r="F191" s="254" t="s">
        <v>494</v>
      </c>
      <c r="G191" s="251"/>
      <c r="H191" s="255">
        <v>1.5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148</v>
      </c>
      <c r="AU191" s="261" t="s">
        <v>86</v>
      </c>
      <c r="AV191" s="13" t="s">
        <v>86</v>
      </c>
      <c r="AW191" s="13" t="s">
        <v>32</v>
      </c>
      <c r="AX191" s="13" t="s">
        <v>76</v>
      </c>
      <c r="AY191" s="261" t="s">
        <v>139</v>
      </c>
    </row>
    <row r="192" s="13" customFormat="1">
      <c r="A192" s="13"/>
      <c r="B192" s="250"/>
      <c r="C192" s="251"/>
      <c r="D192" s="252" t="s">
        <v>148</v>
      </c>
      <c r="E192" s="253" t="s">
        <v>1</v>
      </c>
      <c r="F192" s="254" t="s">
        <v>495</v>
      </c>
      <c r="G192" s="251"/>
      <c r="H192" s="255">
        <v>1.5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148</v>
      </c>
      <c r="AU192" s="261" t="s">
        <v>86</v>
      </c>
      <c r="AV192" s="13" t="s">
        <v>86</v>
      </c>
      <c r="AW192" s="13" t="s">
        <v>32</v>
      </c>
      <c r="AX192" s="13" t="s">
        <v>76</v>
      </c>
      <c r="AY192" s="261" t="s">
        <v>139</v>
      </c>
    </row>
    <row r="193" s="16" customFormat="1">
      <c r="A193" s="16"/>
      <c r="B193" s="298"/>
      <c r="C193" s="299"/>
      <c r="D193" s="252" t="s">
        <v>148</v>
      </c>
      <c r="E193" s="300" t="s">
        <v>1</v>
      </c>
      <c r="F193" s="301" t="s">
        <v>466</v>
      </c>
      <c r="G193" s="299"/>
      <c r="H193" s="302">
        <v>12</v>
      </c>
      <c r="I193" s="303"/>
      <c r="J193" s="299"/>
      <c r="K193" s="299"/>
      <c r="L193" s="304"/>
      <c r="M193" s="305"/>
      <c r="N193" s="306"/>
      <c r="O193" s="306"/>
      <c r="P193" s="306"/>
      <c r="Q193" s="306"/>
      <c r="R193" s="306"/>
      <c r="S193" s="306"/>
      <c r="T193" s="307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308" t="s">
        <v>148</v>
      </c>
      <c r="AU193" s="308" t="s">
        <v>86</v>
      </c>
      <c r="AV193" s="16" t="s">
        <v>155</v>
      </c>
      <c r="AW193" s="16" t="s">
        <v>32</v>
      </c>
      <c r="AX193" s="16" t="s">
        <v>76</v>
      </c>
      <c r="AY193" s="308" t="s">
        <v>139</v>
      </c>
    </row>
    <row r="194" s="14" customFormat="1">
      <c r="A194" s="14"/>
      <c r="B194" s="262"/>
      <c r="C194" s="263"/>
      <c r="D194" s="252" t="s">
        <v>148</v>
      </c>
      <c r="E194" s="264" t="s">
        <v>420</v>
      </c>
      <c r="F194" s="265" t="s">
        <v>150</v>
      </c>
      <c r="G194" s="263"/>
      <c r="H194" s="266">
        <v>45.450000000000003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2" t="s">
        <v>148</v>
      </c>
      <c r="AU194" s="272" t="s">
        <v>86</v>
      </c>
      <c r="AV194" s="14" t="s">
        <v>146</v>
      </c>
      <c r="AW194" s="14" t="s">
        <v>32</v>
      </c>
      <c r="AX194" s="14" t="s">
        <v>84</v>
      </c>
      <c r="AY194" s="272" t="s">
        <v>139</v>
      </c>
    </row>
    <row r="195" s="2" customFormat="1" ht="16.5" customHeight="1">
      <c r="A195" s="39"/>
      <c r="B195" s="40"/>
      <c r="C195" s="237" t="s">
        <v>174</v>
      </c>
      <c r="D195" s="237" t="s">
        <v>141</v>
      </c>
      <c r="E195" s="238" t="s">
        <v>496</v>
      </c>
      <c r="F195" s="239" t="s">
        <v>497</v>
      </c>
      <c r="G195" s="240" t="s">
        <v>144</v>
      </c>
      <c r="H195" s="241">
        <v>550.82600000000002</v>
      </c>
      <c r="I195" s="242"/>
      <c r="J195" s="243">
        <f>ROUND(I195*H195,2)</f>
        <v>0</v>
      </c>
      <c r="K195" s="239" t="s">
        <v>145</v>
      </c>
      <c r="L195" s="45"/>
      <c r="M195" s="244" t="s">
        <v>1</v>
      </c>
      <c r="N195" s="245" t="s">
        <v>41</v>
      </c>
      <c r="O195" s="92"/>
      <c r="P195" s="246">
        <f>O195*H195</f>
        <v>0</v>
      </c>
      <c r="Q195" s="246">
        <v>0.00084000000000000003</v>
      </c>
      <c r="R195" s="246">
        <f>Q195*H195</f>
        <v>0.46269384000000002</v>
      </c>
      <c r="S195" s="246">
        <v>0</v>
      </c>
      <c r="T195" s="24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8" t="s">
        <v>146</v>
      </c>
      <c r="AT195" s="248" t="s">
        <v>141</v>
      </c>
      <c r="AU195" s="248" t="s">
        <v>86</v>
      </c>
      <c r="AY195" s="18" t="s">
        <v>139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8" t="s">
        <v>84</v>
      </c>
      <c r="BK195" s="249">
        <f>ROUND(I195*H195,2)</f>
        <v>0</v>
      </c>
      <c r="BL195" s="18" t="s">
        <v>146</v>
      </c>
      <c r="BM195" s="248" t="s">
        <v>498</v>
      </c>
    </row>
    <row r="196" s="15" customFormat="1">
      <c r="A196" s="15"/>
      <c r="B196" s="288"/>
      <c r="C196" s="289"/>
      <c r="D196" s="252" t="s">
        <v>148</v>
      </c>
      <c r="E196" s="290" t="s">
        <v>1</v>
      </c>
      <c r="F196" s="291" t="s">
        <v>432</v>
      </c>
      <c r="G196" s="289"/>
      <c r="H196" s="290" t="s">
        <v>1</v>
      </c>
      <c r="I196" s="292"/>
      <c r="J196" s="289"/>
      <c r="K196" s="289"/>
      <c r="L196" s="293"/>
      <c r="M196" s="294"/>
      <c r="N196" s="295"/>
      <c r="O196" s="295"/>
      <c r="P196" s="295"/>
      <c r="Q196" s="295"/>
      <c r="R196" s="295"/>
      <c r="S196" s="295"/>
      <c r="T196" s="29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97" t="s">
        <v>148</v>
      </c>
      <c r="AU196" s="297" t="s">
        <v>86</v>
      </c>
      <c r="AV196" s="15" t="s">
        <v>84</v>
      </c>
      <c r="AW196" s="15" t="s">
        <v>32</v>
      </c>
      <c r="AX196" s="15" t="s">
        <v>76</v>
      </c>
      <c r="AY196" s="297" t="s">
        <v>139</v>
      </c>
    </row>
    <row r="197" s="13" customFormat="1">
      <c r="A197" s="13"/>
      <c r="B197" s="250"/>
      <c r="C197" s="251"/>
      <c r="D197" s="252" t="s">
        <v>148</v>
      </c>
      <c r="E197" s="253" t="s">
        <v>1</v>
      </c>
      <c r="F197" s="254" t="s">
        <v>499</v>
      </c>
      <c r="G197" s="251"/>
      <c r="H197" s="255">
        <v>9.3599999999999994</v>
      </c>
      <c r="I197" s="256"/>
      <c r="J197" s="251"/>
      <c r="K197" s="251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148</v>
      </c>
      <c r="AU197" s="261" t="s">
        <v>86</v>
      </c>
      <c r="AV197" s="13" t="s">
        <v>86</v>
      </c>
      <c r="AW197" s="13" t="s">
        <v>32</v>
      </c>
      <c r="AX197" s="13" t="s">
        <v>76</v>
      </c>
      <c r="AY197" s="261" t="s">
        <v>139</v>
      </c>
    </row>
    <row r="198" s="13" customFormat="1">
      <c r="A198" s="13"/>
      <c r="B198" s="250"/>
      <c r="C198" s="251"/>
      <c r="D198" s="252" t="s">
        <v>148</v>
      </c>
      <c r="E198" s="253" t="s">
        <v>1</v>
      </c>
      <c r="F198" s="254" t="s">
        <v>500</v>
      </c>
      <c r="G198" s="251"/>
      <c r="H198" s="255">
        <v>5.0999999999999996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148</v>
      </c>
      <c r="AU198" s="261" t="s">
        <v>86</v>
      </c>
      <c r="AV198" s="13" t="s">
        <v>86</v>
      </c>
      <c r="AW198" s="13" t="s">
        <v>32</v>
      </c>
      <c r="AX198" s="13" t="s">
        <v>76</v>
      </c>
      <c r="AY198" s="261" t="s">
        <v>139</v>
      </c>
    </row>
    <row r="199" s="13" customFormat="1">
      <c r="A199" s="13"/>
      <c r="B199" s="250"/>
      <c r="C199" s="251"/>
      <c r="D199" s="252" t="s">
        <v>148</v>
      </c>
      <c r="E199" s="253" t="s">
        <v>1</v>
      </c>
      <c r="F199" s="254" t="s">
        <v>501</v>
      </c>
      <c r="G199" s="251"/>
      <c r="H199" s="255">
        <v>4.5</v>
      </c>
      <c r="I199" s="256"/>
      <c r="J199" s="251"/>
      <c r="K199" s="251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148</v>
      </c>
      <c r="AU199" s="261" t="s">
        <v>86</v>
      </c>
      <c r="AV199" s="13" t="s">
        <v>86</v>
      </c>
      <c r="AW199" s="13" t="s">
        <v>32</v>
      </c>
      <c r="AX199" s="13" t="s">
        <v>76</v>
      </c>
      <c r="AY199" s="261" t="s">
        <v>139</v>
      </c>
    </row>
    <row r="200" s="13" customFormat="1">
      <c r="A200" s="13"/>
      <c r="B200" s="250"/>
      <c r="C200" s="251"/>
      <c r="D200" s="252" t="s">
        <v>148</v>
      </c>
      <c r="E200" s="253" t="s">
        <v>1</v>
      </c>
      <c r="F200" s="254" t="s">
        <v>502</v>
      </c>
      <c r="G200" s="251"/>
      <c r="H200" s="255">
        <v>5.0999999999999996</v>
      </c>
      <c r="I200" s="256"/>
      <c r="J200" s="251"/>
      <c r="K200" s="251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148</v>
      </c>
      <c r="AU200" s="261" t="s">
        <v>86</v>
      </c>
      <c r="AV200" s="13" t="s">
        <v>86</v>
      </c>
      <c r="AW200" s="13" t="s">
        <v>32</v>
      </c>
      <c r="AX200" s="13" t="s">
        <v>76</v>
      </c>
      <c r="AY200" s="261" t="s">
        <v>139</v>
      </c>
    </row>
    <row r="201" s="13" customFormat="1">
      <c r="A201" s="13"/>
      <c r="B201" s="250"/>
      <c r="C201" s="251"/>
      <c r="D201" s="252" t="s">
        <v>148</v>
      </c>
      <c r="E201" s="253" t="s">
        <v>1</v>
      </c>
      <c r="F201" s="254" t="s">
        <v>503</v>
      </c>
      <c r="G201" s="251"/>
      <c r="H201" s="255">
        <v>3.6000000000000001</v>
      </c>
      <c r="I201" s="256"/>
      <c r="J201" s="251"/>
      <c r="K201" s="251"/>
      <c r="L201" s="257"/>
      <c r="M201" s="258"/>
      <c r="N201" s="259"/>
      <c r="O201" s="259"/>
      <c r="P201" s="259"/>
      <c r="Q201" s="259"/>
      <c r="R201" s="259"/>
      <c r="S201" s="259"/>
      <c r="T201" s="26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148</v>
      </c>
      <c r="AU201" s="261" t="s">
        <v>86</v>
      </c>
      <c r="AV201" s="13" t="s">
        <v>86</v>
      </c>
      <c r="AW201" s="13" t="s">
        <v>32</v>
      </c>
      <c r="AX201" s="13" t="s">
        <v>76</v>
      </c>
      <c r="AY201" s="261" t="s">
        <v>139</v>
      </c>
    </row>
    <row r="202" s="13" customFormat="1">
      <c r="A202" s="13"/>
      <c r="B202" s="250"/>
      <c r="C202" s="251"/>
      <c r="D202" s="252" t="s">
        <v>148</v>
      </c>
      <c r="E202" s="253" t="s">
        <v>1</v>
      </c>
      <c r="F202" s="254" t="s">
        <v>504</v>
      </c>
      <c r="G202" s="251"/>
      <c r="H202" s="255">
        <v>4.0800000000000001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148</v>
      </c>
      <c r="AU202" s="261" t="s">
        <v>86</v>
      </c>
      <c r="AV202" s="13" t="s">
        <v>86</v>
      </c>
      <c r="AW202" s="13" t="s">
        <v>32</v>
      </c>
      <c r="AX202" s="13" t="s">
        <v>76</v>
      </c>
      <c r="AY202" s="261" t="s">
        <v>139</v>
      </c>
    </row>
    <row r="203" s="13" customFormat="1">
      <c r="A203" s="13"/>
      <c r="B203" s="250"/>
      <c r="C203" s="251"/>
      <c r="D203" s="252" t="s">
        <v>148</v>
      </c>
      <c r="E203" s="253" t="s">
        <v>1</v>
      </c>
      <c r="F203" s="254" t="s">
        <v>505</v>
      </c>
      <c r="G203" s="251"/>
      <c r="H203" s="255">
        <v>5.1200000000000001</v>
      </c>
      <c r="I203" s="256"/>
      <c r="J203" s="251"/>
      <c r="K203" s="251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148</v>
      </c>
      <c r="AU203" s="261" t="s">
        <v>86</v>
      </c>
      <c r="AV203" s="13" t="s">
        <v>86</v>
      </c>
      <c r="AW203" s="13" t="s">
        <v>32</v>
      </c>
      <c r="AX203" s="13" t="s">
        <v>76</v>
      </c>
      <c r="AY203" s="261" t="s">
        <v>139</v>
      </c>
    </row>
    <row r="204" s="13" customFormat="1">
      <c r="A204" s="13"/>
      <c r="B204" s="250"/>
      <c r="C204" s="251"/>
      <c r="D204" s="252" t="s">
        <v>148</v>
      </c>
      <c r="E204" s="253" t="s">
        <v>1</v>
      </c>
      <c r="F204" s="254" t="s">
        <v>506</v>
      </c>
      <c r="G204" s="251"/>
      <c r="H204" s="255">
        <v>3.7999999999999998</v>
      </c>
      <c r="I204" s="256"/>
      <c r="J204" s="251"/>
      <c r="K204" s="251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148</v>
      </c>
      <c r="AU204" s="261" t="s">
        <v>86</v>
      </c>
      <c r="AV204" s="13" t="s">
        <v>86</v>
      </c>
      <c r="AW204" s="13" t="s">
        <v>32</v>
      </c>
      <c r="AX204" s="13" t="s">
        <v>76</v>
      </c>
      <c r="AY204" s="261" t="s">
        <v>139</v>
      </c>
    </row>
    <row r="205" s="13" customFormat="1">
      <c r="A205" s="13"/>
      <c r="B205" s="250"/>
      <c r="C205" s="251"/>
      <c r="D205" s="252" t="s">
        <v>148</v>
      </c>
      <c r="E205" s="253" t="s">
        <v>1</v>
      </c>
      <c r="F205" s="254" t="s">
        <v>507</v>
      </c>
      <c r="G205" s="251"/>
      <c r="H205" s="255">
        <v>8.3599999999999994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148</v>
      </c>
      <c r="AU205" s="261" t="s">
        <v>86</v>
      </c>
      <c r="AV205" s="13" t="s">
        <v>86</v>
      </c>
      <c r="AW205" s="13" t="s">
        <v>32</v>
      </c>
      <c r="AX205" s="13" t="s">
        <v>76</v>
      </c>
      <c r="AY205" s="261" t="s">
        <v>139</v>
      </c>
    </row>
    <row r="206" s="13" customFormat="1">
      <c r="A206" s="13"/>
      <c r="B206" s="250"/>
      <c r="C206" s="251"/>
      <c r="D206" s="252" t="s">
        <v>148</v>
      </c>
      <c r="E206" s="253" t="s">
        <v>1</v>
      </c>
      <c r="F206" s="254" t="s">
        <v>508</v>
      </c>
      <c r="G206" s="251"/>
      <c r="H206" s="255">
        <v>2.8799999999999999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148</v>
      </c>
      <c r="AU206" s="261" t="s">
        <v>86</v>
      </c>
      <c r="AV206" s="13" t="s">
        <v>86</v>
      </c>
      <c r="AW206" s="13" t="s">
        <v>32</v>
      </c>
      <c r="AX206" s="13" t="s">
        <v>76</v>
      </c>
      <c r="AY206" s="261" t="s">
        <v>139</v>
      </c>
    </row>
    <row r="207" s="16" customFormat="1">
      <c r="A207" s="16"/>
      <c r="B207" s="298"/>
      <c r="C207" s="299"/>
      <c r="D207" s="252" t="s">
        <v>148</v>
      </c>
      <c r="E207" s="300" t="s">
        <v>1</v>
      </c>
      <c r="F207" s="301" t="s">
        <v>466</v>
      </c>
      <c r="G207" s="299"/>
      <c r="H207" s="302">
        <v>51.899999999999999</v>
      </c>
      <c r="I207" s="303"/>
      <c r="J207" s="299"/>
      <c r="K207" s="299"/>
      <c r="L207" s="304"/>
      <c r="M207" s="305"/>
      <c r="N207" s="306"/>
      <c r="O207" s="306"/>
      <c r="P207" s="306"/>
      <c r="Q207" s="306"/>
      <c r="R207" s="306"/>
      <c r="S207" s="306"/>
      <c r="T207" s="307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308" t="s">
        <v>148</v>
      </c>
      <c r="AU207" s="308" t="s">
        <v>86</v>
      </c>
      <c r="AV207" s="16" t="s">
        <v>155</v>
      </c>
      <c r="AW207" s="16" t="s">
        <v>32</v>
      </c>
      <c r="AX207" s="16" t="s">
        <v>76</v>
      </c>
      <c r="AY207" s="308" t="s">
        <v>139</v>
      </c>
    </row>
    <row r="208" s="13" customFormat="1">
      <c r="A208" s="13"/>
      <c r="B208" s="250"/>
      <c r="C208" s="251"/>
      <c r="D208" s="252" t="s">
        <v>148</v>
      </c>
      <c r="E208" s="253" t="s">
        <v>1</v>
      </c>
      <c r="F208" s="254" t="s">
        <v>509</v>
      </c>
      <c r="G208" s="251"/>
      <c r="H208" s="255">
        <v>350.44799999999998</v>
      </c>
      <c r="I208" s="256"/>
      <c r="J208" s="251"/>
      <c r="K208" s="251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148</v>
      </c>
      <c r="AU208" s="261" t="s">
        <v>86</v>
      </c>
      <c r="AV208" s="13" t="s">
        <v>86</v>
      </c>
      <c r="AW208" s="13" t="s">
        <v>32</v>
      </c>
      <c r="AX208" s="13" t="s">
        <v>76</v>
      </c>
      <c r="AY208" s="261" t="s">
        <v>139</v>
      </c>
    </row>
    <row r="209" s="13" customFormat="1">
      <c r="A209" s="13"/>
      <c r="B209" s="250"/>
      <c r="C209" s="251"/>
      <c r="D209" s="252" t="s">
        <v>148</v>
      </c>
      <c r="E209" s="253" t="s">
        <v>1</v>
      </c>
      <c r="F209" s="254" t="s">
        <v>510</v>
      </c>
      <c r="G209" s="251"/>
      <c r="H209" s="255">
        <v>148.47800000000001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148</v>
      </c>
      <c r="AU209" s="261" t="s">
        <v>86</v>
      </c>
      <c r="AV209" s="13" t="s">
        <v>86</v>
      </c>
      <c r="AW209" s="13" t="s">
        <v>32</v>
      </c>
      <c r="AX209" s="13" t="s">
        <v>76</v>
      </c>
      <c r="AY209" s="261" t="s">
        <v>139</v>
      </c>
    </row>
    <row r="210" s="14" customFormat="1">
      <c r="A210" s="14"/>
      <c r="B210" s="262"/>
      <c r="C210" s="263"/>
      <c r="D210" s="252" t="s">
        <v>148</v>
      </c>
      <c r="E210" s="264" t="s">
        <v>1</v>
      </c>
      <c r="F210" s="265" t="s">
        <v>150</v>
      </c>
      <c r="G210" s="263"/>
      <c r="H210" s="266">
        <v>550.82600000000002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148</v>
      </c>
      <c r="AU210" s="272" t="s">
        <v>86</v>
      </c>
      <c r="AV210" s="14" t="s">
        <v>146</v>
      </c>
      <c r="AW210" s="14" t="s">
        <v>32</v>
      </c>
      <c r="AX210" s="14" t="s">
        <v>84</v>
      </c>
      <c r="AY210" s="272" t="s">
        <v>139</v>
      </c>
    </row>
    <row r="211" s="2" customFormat="1" ht="21.75" customHeight="1">
      <c r="A211" s="39"/>
      <c r="B211" s="40"/>
      <c r="C211" s="237" t="s">
        <v>179</v>
      </c>
      <c r="D211" s="237" t="s">
        <v>141</v>
      </c>
      <c r="E211" s="238" t="s">
        <v>511</v>
      </c>
      <c r="F211" s="239" t="s">
        <v>512</v>
      </c>
      <c r="G211" s="240" t="s">
        <v>144</v>
      </c>
      <c r="H211" s="241">
        <v>550.82600000000002</v>
      </c>
      <c r="I211" s="242"/>
      <c r="J211" s="243">
        <f>ROUND(I211*H211,2)</f>
        <v>0</v>
      </c>
      <c r="K211" s="239" t="s">
        <v>145</v>
      </c>
      <c r="L211" s="45"/>
      <c r="M211" s="244" t="s">
        <v>1</v>
      </c>
      <c r="N211" s="245" t="s">
        <v>41</v>
      </c>
      <c r="O211" s="92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8" t="s">
        <v>146</v>
      </c>
      <c r="AT211" s="248" t="s">
        <v>141</v>
      </c>
      <c r="AU211" s="248" t="s">
        <v>86</v>
      </c>
      <c r="AY211" s="18" t="s">
        <v>139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8" t="s">
        <v>84</v>
      </c>
      <c r="BK211" s="249">
        <f>ROUND(I211*H211,2)</f>
        <v>0</v>
      </c>
      <c r="BL211" s="18" t="s">
        <v>146</v>
      </c>
      <c r="BM211" s="248" t="s">
        <v>513</v>
      </c>
    </row>
    <row r="212" s="2" customFormat="1" ht="16.5" customHeight="1">
      <c r="A212" s="39"/>
      <c r="B212" s="40"/>
      <c r="C212" s="237" t="s">
        <v>185</v>
      </c>
      <c r="D212" s="237" t="s">
        <v>141</v>
      </c>
      <c r="E212" s="238" t="s">
        <v>514</v>
      </c>
      <c r="F212" s="239" t="s">
        <v>515</v>
      </c>
      <c r="G212" s="240" t="s">
        <v>144</v>
      </c>
      <c r="H212" s="241">
        <v>157.80000000000001</v>
      </c>
      <c r="I212" s="242"/>
      <c r="J212" s="243">
        <f>ROUND(I212*H212,2)</f>
        <v>0</v>
      </c>
      <c r="K212" s="239" t="s">
        <v>145</v>
      </c>
      <c r="L212" s="45"/>
      <c r="M212" s="244" t="s">
        <v>1</v>
      </c>
      <c r="N212" s="245" t="s">
        <v>41</v>
      </c>
      <c r="O212" s="92"/>
      <c r="P212" s="246">
        <f>O212*H212</f>
        <v>0</v>
      </c>
      <c r="Q212" s="246">
        <v>0.00069999999999999999</v>
      </c>
      <c r="R212" s="246">
        <f>Q212*H212</f>
        <v>0.11046</v>
      </c>
      <c r="S212" s="246">
        <v>0</v>
      </c>
      <c r="T212" s="24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8" t="s">
        <v>146</v>
      </c>
      <c r="AT212" s="248" t="s">
        <v>141</v>
      </c>
      <c r="AU212" s="248" t="s">
        <v>86</v>
      </c>
      <c r="AY212" s="18" t="s">
        <v>139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8" t="s">
        <v>84</v>
      </c>
      <c r="BK212" s="249">
        <f>ROUND(I212*H212,2)</f>
        <v>0</v>
      </c>
      <c r="BL212" s="18" t="s">
        <v>146</v>
      </c>
      <c r="BM212" s="248" t="s">
        <v>516</v>
      </c>
    </row>
    <row r="213" s="15" customFormat="1">
      <c r="A213" s="15"/>
      <c r="B213" s="288"/>
      <c r="C213" s="289"/>
      <c r="D213" s="252" t="s">
        <v>148</v>
      </c>
      <c r="E213" s="290" t="s">
        <v>1</v>
      </c>
      <c r="F213" s="291" t="s">
        <v>463</v>
      </c>
      <c r="G213" s="289"/>
      <c r="H213" s="290" t="s">
        <v>1</v>
      </c>
      <c r="I213" s="292"/>
      <c r="J213" s="289"/>
      <c r="K213" s="289"/>
      <c r="L213" s="293"/>
      <c r="M213" s="294"/>
      <c r="N213" s="295"/>
      <c r="O213" s="295"/>
      <c r="P213" s="295"/>
      <c r="Q213" s="295"/>
      <c r="R213" s="295"/>
      <c r="S213" s="295"/>
      <c r="T213" s="29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97" t="s">
        <v>148</v>
      </c>
      <c r="AU213" s="297" t="s">
        <v>86</v>
      </c>
      <c r="AV213" s="15" t="s">
        <v>84</v>
      </c>
      <c r="AW213" s="15" t="s">
        <v>32</v>
      </c>
      <c r="AX213" s="15" t="s">
        <v>76</v>
      </c>
      <c r="AY213" s="297" t="s">
        <v>139</v>
      </c>
    </row>
    <row r="214" s="13" customFormat="1">
      <c r="A214" s="13"/>
      <c r="B214" s="250"/>
      <c r="C214" s="251"/>
      <c r="D214" s="252" t="s">
        <v>148</v>
      </c>
      <c r="E214" s="253" t="s">
        <v>1</v>
      </c>
      <c r="F214" s="254" t="s">
        <v>517</v>
      </c>
      <c r="G214" s="251"/>
      <c r="H214" s="255">
        <v>18.600000000000001</v>
      </c>
      <c r="I214" s="256"/>
      <c r="J214" s="251"/>
      <c r="K214" s="251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148</v>
      </c>
      <c r="AU214" s="261" t="s">
        <v>86</v>
      </c>
      <c r="AV214" s="13" t="s">
        <v>86</v>
      </c>
      <c r="AW214" s="13" t="s">
        <v>32</v>
      </c>
      <c r="AX214" s="13" t="s">
        <v>76</v>
      </c>
      <c r="AY214" s="261" t="s">
        <v>139</v>
      </c>
    </row>
    <row r="215" s="13" customFormat="1">
      <c r="A215" s="13"/>
      <c r="B215" s="250"/>
      <c r="C215" s="251"/>
      <c r="D215" s="252" t="s">
        <v>148</v>
      </c>
      <c r="E215" s="253" t="s">
        <v>1</v>
      </c>
      <c r="F215" s="254" t="s">
        <v>518</v>
      </c>
      <c r="G215" s="251"/>
      <c r="H215" s="255">
        <v>11.4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148</v>
      </c>
      <c r="AU215" s="261" t="s">
        <v>86</v>
      </c>
      <c r="AV215" s="13" t="s">
        <v>86</v>
      </c>
      <c r="AW215" s="13" t="s">
        <v>32</v>
      </c>
      <c r="AX215" s="13" t="s">
        <v>76</v>
      </c>
      <c r="AY215" s="261" t="s">
        <v>139</v>
      </c>
    </row>
    <row r="216" s="16" customFormat="1">
      <c r="A216" s="16"/>
      <c r="B216" s="298"/>
      <c r="C216" s="299"/>
      <c r="D216" s="252" t="s">
        <v>148</v>
      </c>
      <c r="E216" s="300" t="s">
        <v>1</v>
      </c>
      <c r="F216" s="301" t="s">
        <v>466</v>
      </c>
      <c r="G216" s="299"/>
      <c r="H216" s="302">
        <v>30</v>
      </c>
      <c r="I216" s="303"/>
      <c r="J216" s="299"/>
      <c r="K216" s="299"/>
      <c r="L216" s="304"/>
      <c r="M216" s="305"/>
      <c r="N216" s="306"/>
      <c r="O216" s="306"/>
      <c r="P216" s="306"/>
      <c r="Q216" s="306"/>
      <c r="R216" s="306"/>
      <c r="S216" s="306"/>
      <c r="T216" s="307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308" t="s">
        <v>148</v>
      </c>
      <c r="AU216" s="308" t="s">
        <v>86</v>
      </c>
      <c r="AV216" s="16" t="s">
        <v>155</v>
      </c>
      <c r="AW216" s="16" t="s">
        <v>32</v>
      </c>
      <c r="AX216" s="16" t="s">
        <v>76</v>
      </c>
      <c r="AY216" s="308" t="s">
        <v>139</v>
      </c>
    </row>
    <row r="217" s="15" customFormat="1">
      <c r="A217" s="15"/>
      <c r="B217" s="288"/>
      <c r="C217" s="289"/>
      <c r="D217" s="252" t="s">
        <v>148</v>
      </c>
      <c r="E217" s="290" t="s">
        <v>1</v>
      </c>
      <c r="F217" s="291" t="s">
        <v>467</v>
      </c>
      <c r="G217" s="289"/>
      <c r="H217" s="290" t="s">
        <v>1</v>
      </c>
      <c r="I217" s="292"/>
      <c r="J217" s="289"/>
      <c r="K217" s="289"/>
      <c r="L217" s="293"/>
      <c r="M217" s="294"/>
      <c r="N217" s="295"/>
      <c r="O217" s="295"/>
      <c r="P217" s="295"/>
      <c r="Q217" s="295"/>
      <c r="R217" s="295"/>
      <c r="S217" s="295"/>
      <c r="T217" s="29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97" t="s">
        <v>148</v>
      </c>
      <c r="AU217" s="297" t="s">
        <v>86</v>
      </c>
      <c r="AV217" s="15" t="s">
        <v>84</v>
      </c>
      <c r="AW217" s="15" t="s">
        <v>32</v>
      </c>
      <c r="AX217" s="15" t="s">
        <v>76</v>
      </c>
      <c r="AY217" s="297" t="s">
        <v>139</v>
      </c>
    </row>
    <row r="218" s="13" customFormat="1">
      <c r="A218" s="13"/>
      <c r="B218" s="250"/>
      <c r="C218" s="251"/>
      <c r="D218" s="252" t="s">
        <v>148</v>
      </c>
      <c r="E218" s="253" t="s">
        <v>1</v>
      </c>
      <c r="F218" s="254" t="s">
        <v>519</v>
      </c>
      <c r="G218" s="251"/>
      <c r="H218" s="255">
        <v>8</v>
      </c>
      <c r="I218" s="256"/>
      <c r="J218" s="251"/>
      <c r="K218" s="251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148</v>
      </c>
      <c r="AU218" s="261" t="s">
        <v>86</v>
      </c>
      <c r="AV218" s="13" t="s">
        <v>86</v>
      </c>
      <c r="AW218" s="13" t="s">
        <v>32</v>
      </c>
      <c r="AX218" s="13" t="s">
        <v>76</v>
      </c>
      <c r="AY218" s="261" t="s">
        <v>139</v>
      </c>
    </row>
    <row r="219" s="13" customFormat="1">
      <c r="A219" s="13"/>
      <c r="B219" s="250"/>
      <c r="C219" s="251"/>
      <c r="D219" s="252" t="s">
        <v>148</v>
      </c>
      <c r="E219" s="253" t="s">
        <v>1</v>
      </c>
      <c r="F219" s="254" t="s">
        <v>520</v>
      </c>
      <c r="G219" s="251"/>
      <c r="H219" s="255">
        <v>5.2000000000000002</v>
      </c>
      <c r="I219" s="256"/>
      <c r="J219" s="251"/>
      <c r="K219" s="251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148</v>
      </c>
      <c r="AU219" s="261" t="s">
        <v>86</v>
      </c>
      <c r="AV219" s="13" t="s">
        <v>86</v>
      </c>
      <c r="AW219" s="13" t="s">
        <v>32</v>
      </c>
      <c r="AX219" s="13" t="s">
        <v>76</v>
      </c>
      <c r="AY219" s="261" t="s">
        <v>139</v>
      </c>
    </row>
    <row r="220" s="13" customFormat="1">
      <c r="A220" s="13"/>
      <c r="B220" s="250"/>
      <c r="C220" s="251"/>
      <c r="D220" s="252" t="s">
        <v>148</v>
      </c>
      <c r="E220" s="253" t="s">
        <v>1</v>
      </c>
      <c r="F220" s="254" t="s">
        <v>521</v>
      </c>
      <c r="G220" s="251"/>
      <c r="H220" s="255">
        <v>5.5999999999999996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148</v>
      </c>
      <c r="AU220" s="261" t="s">
        <v>86</v>
      </c>
      <c r="AV220" s="13" t="s">
        <v>86</v>
      </c>
      <c r="AW220" s="13" t="s">
        <v>32</v>
      </c>
      <c r="AX220" s="13" t="s">
        <v>76</v>
      </c>
      <c r="AY220" s="261" t="s">
        <v>139</v>
      </c>
    </row>
    <row r="221" s="13" customFormat="1">
      <c r="A221" s="13"/>
      <c r="B221" s="250"/>
      <c r="C221" s="251"/>
      <c r="D221" s="252" t="s">
        <v>148</v>
      </c>
      <c r="E221" s="253" t="s">
        <v>1</v>
      </c>
      <c r="F221" s="254" t="s">
        <v>522</v>
      </c>
      <c r="G221" s="251"/>
      <c r="H221" s="255">
        <v>4.7999999999999998</v>
      </c>
      <c r="I221" s="256"/>
      <c r="J221" s="251"/>
      <c r="K221" s="251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148</v>
      </c>
      <c r="AU221" s="261" t="s">
        <v>86</v>
      </c>
      <c r="AV221" s="13" t="s">
        <v>86</v>
      </c>
      <c r="AW221" s="13" t="s">
        <v>32</v>
      </c>
      <c r="AX221" s="13" t="s">
        <v>76</v>
      </c>
      <c r="AY221" s="261" t="s">
        <v>139</v>
      </c>
    </row>
    <row r="222" s="13" customFormat="1">
      <c r="A222" s="13"/>
      <c r="B222" s="250"/>
      <c r="C222" s="251"/>
      <c r="D222" s="252" t="s">
        <v>148</v>
      </c>
      <c r="E222" s="253" t="s">
        <v>1</v>
      </c>
      <c r="F222" s="254" t="s">
        <v>523</v>
      </c>
      <c r="G222" s="251"/>
      <c r="H222" s="255">
        <v>6.4000000000000004</v>
      </c>
      <c r="I222" s="256"/>
      <c r="J222" s="251"/>
      <c r="K222" s="251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148</v>
      </c>
      <c r="AU222" s="261" t="s">
        <v>86</v>
      </c>
      <c r="AV222" s="13" t="s">
        <v>86</v>
      </c>
      <c r="AW222" s="13" t="s">
        <v>32</v>
      </c>
      <c r="AX222" s="13" t="s">
        <v>76</v>
      </c>
      <c r="AY222" s="261" t="s">
        <v>139</v>
      </c>
    </row>
    <row r="223" s="13" customFormat="1">
      <c r="A223" s="13"/>
      <c r="B223" s="250"/>
      <c r="C223" s="251"/>
      <c r="D223" s="252" t="s">
        <v>148</v>
      </c>
      <c r="E223" s="253" t="s">
        <v>1</v>
      </c>
      <c r="F223" s="254" t="s">
        <v>524</v>
      </c>
      <c r="G223" s="251"/>
      <c r="H223" s="255">
        <v>4.7999999999999998</v>
      </c>
      <c r="I223" s="256"/>
      <c r="J223" s="251"/>
      <c r="K223" s="251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148</v>
      </c>
      <c r="AU223" s="261" t="s">
        <v>86</v>
      </c>
      <c r="AV223" s="13" t="s">
        <v>86</v>
      </c>
      <c r="AW223" s="13" t="s">
        <v>32</v>
      </c>
      <c r="AX223" s="13" t="s">
        <v>76</v>
      </c>
      <c r="AY223" s="261" t="s">
        <v>139</v>
      </c>
    </row>
    <row r="224" s="16" customFormat="1">
      <c r="A224" s="16"/>
      <c r="B224" s="298"/>
      <c r="C224" s="299"/>
      <c r="D224" s="252" t="s">
        <v>148</v>
      </c>
      <c r="E224" s="300" t="s">
        <v>1</v>
      </c>
      <c r="F224" s="301" t="s">
        <v>466</v>
      </c>
      <c r="G224" s="299"/>
      <c r="H224" s="302">
        <v>34.799999999999997</v>
      </c>
      <c r="I224" s="303"/>
      <c r="J224" s="299"/>
      <c r="K224" s="299"/>
      <c r="L224" s="304"/>
      <c r="M224" s="305"/>
      <c r="N224" s="306"/>
      <c r="O224" s="306"/>
      <c r="P224" s="306"/>
      <c r="Q224" s="306"/>
      <c r="R224" s="306"/>
      <c r="S224" s="306"/>
      <c r="T224" s="307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308" t="s">
        <v>148</v>
      </c>
      <c r="AU224" s="308" t="s">
        <v>86</v>
      </c>
      <c r="AV224" s="16" t="s">
        <v>155</v>
      </c>
      <c r="AW224" s="16" t="s">
        <v>32</v>
      </c>
      <c r="AX224" s="16" t="s">
        <v>76</v>
      </c>
      <c r="AY224" s="308" t="s">
        <v>139</v>
      </c>
    </row>
    <row r="225" s="15" customFormat="1">
      <c r="A225" s="15"/>
      <c r="B225" s="288"/>
      <c r="C225" s="289"/>
      <c r="D225" s="252" t="s">
        <v>148</v>
      </c>
      <c r="E225" s="290" t="s">
        <v>1</v>
      </c>
      <c r="F225" s="291" t="s">
        <v>480</v>
      </c>
      <c r="G225" s="289"/>
      <c r="H225" s="290" t="s">
        <v>1</v>
      </c>
      <c r="I225" s="292"/>
      <c r="J225" s="289"/>
      <c r="K225" s="289"/>
      <c r="L225" s="293"/>
      <c r="M225" s="294"/>
      <c r="N225" s="295"/>
      <c r="O225" s="295"/>
      <c r="P225" s="295"/>
      <c r="Q225" s="295"/>
      <c r="R225" s="295"/>
      <c r="S225" s="295"/>
      <c r="T225" s="29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97" t="s">
        <v>148</v>
      </c>
      <c r="AU225" s="297" t="s">
        <v>86</v>
      </c>
      <c r="AV225" s="15" t="s">
        <v>84</v>
      </c>
      <c r="AW225" s="15" t="s">
        <v>32</v>
      </c>
      <c r="AX225" s="15" t="s">
        <v>76</v>
      </c>
      <c r="AY225" s="297" t="s">
        <v>139</v>
      </c>
    </row>
    <row r="226" s="13" customFormat="1">
      <c r="A226" s="13"/>
      <c r="B226" s="250"/>
      <c r="C226" s="251"/>
      <c r="D226" s="252" t="s">
        <v>148</v>
      </c>
      <c r="E226" s="253" t="s">
        <v>1</v>
      </c>
      <c r="F226" s="254" t="s">
        <v>525</v>
      </c>
      <c r="G226" s="251"/>
      <c r="H226" s="255">
        <v>7.5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148</v>
      </c>
      <c r="AU226" s="261" t="s">
        <v>86</v>
      </c>
      <c r="AV226" s="13" t="s">
        <v>86</v>
      </c>
      <c r="AW226" s="13" t="s">
        <v>32</v>
      </c>
      <c r="AX226" s="13" t="s">
        <v>76</v>
      </c>
      <c r="AY226" s="261" t="s">
        <v>139</v>
      </c>
    </row>
    <row r="227" s="13" customFormat="1">
      <c r="A227" s="13"/>
      <c r="B227" s="250"/>
      <c r="C227" s="251"/>
      <c r="D227" s="252" t="s">
        <v>148</v>
      </c>
      <c r="E227" s="253" t="s">
        <v>1</v>
      </c>
      <c r="F227" s="254" t="s">
        <v>526</v>
      </c>
      <c r="G227" s="251"/>
      <c r="H227" s="255">
        <v>7.5</v>
      </c>
      <c r="I227" s="256"/>
      <c r="J227" s="251"/>
      <c r="K227" s="251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148</v>
      </c>
      <c r="AU227" s="261" t="s">
        <v>86</v>
      </c>
      <c r="AV227" s="13" t="s">
        <v>86</v>
      </c>
      <c r="AW227" s="13" t="s">
        <v>32</v>
      </c>
      <c r="AX227" s="13" t="s">
        <v>76</v>
      </c>
      <c r="AY227" s="261" t="s">
        <v>139</v>
      </c>
    </row>
    <row r="228" s="13" customFormat="1">
      <c r="A228" s="13"/>
      <c r="B228" s="250"/>
      <c r="C228" s="251"/>
      <c r="D228" s="252" t="s">
        <v>148</v>
      </c>
      <c r="E228" s="253" t="s">
        <v>1</v>
      </c>
      <c r="F228" s="254" t="s">
        <v>527</v>
      </c>
      <c r="G228" s="251"/>
      <c r="H228" s="255">
        <v>7.5</v>
      </c>
      <c r="I228" s="256"/>
      <c r="J228" s="251"/>
      <c r="K228" s="251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148</v>
      </c>
      <c r="AU228" s="261" t="s">
        <v>86</v>
      </c>
      <c r="AV228" s="13" t="s">
        <v>86</v>
      </c>
      <c r="AW228" s="13" t="s">
        <v>32</v>
      </c>
      <c r="AX228" s="13" t="s">
        <v>76</v>
      </c>
      <c r="AY228" s="261" t="s">
        <v>139</v>
      </c>
    </row>
    <row r="229" s="13" customFormat="1">
      <c r="A229" s="13"/>
      <c r="B229" s="250"/>
      <c r="C229" s="251"/>
      <c r="D229" s="252" t="s">
        <v>148</v>
      </c>
      <c r="E229" s="253" t="s">
        <v>1</v>
      </c>
      <c r="F229" s="254" t="s">
        <v>528</v>
      </c>
      <c r="G229" s="251"/>
      <c r="H229" s="255">
        <v>7.5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148</v>
      </c>
      <c r="AU229" s="261" t="s">
        <v>86</v>
      </c>
      <c r="AV229" s="13" t="s">
        <v>86</v>
      </c>
      <c r="AW229" s="13" t="s">
        <v>32</v>
      </c>
      <c r="AX229" s="13" t="s">
        <v>76</v>
      </c>
      <c r="AY229" s="261" t="s">
        <v>139</v>
      </c>
    </row>
    <row r="230" s="13" customFormat="1">
      <c r="A230" s="13"/>
      <c r="B230" s="250"/>
      <c r="C230" s="251"/>
      <c r="D230" s="252" t="s">
        <v>148</v>
      </c>
      <c r="E230" s="253" t="s">
        <v>1</v>
      </c>
      <c r="F230" s="254" t="s">
        <v>529</v>
      </c>
      <c r="G230" s="251"/>
      <c r="H230" s="255">
        <v>7.5</v>
      </c>
      <c r="I230" s="256"/>
      <c r="J230" s="251"/>
      <c r="K230" s="251"/>
      <c r="L230" s="257"/>
      <c r="M230" s="258"/>
      <c r="N230" s="259"/>
      <c r="O230" s="259"/>
      <c r="P230" s="259"/>
      <c r="Q230" s="259"/>
      <c r="R230" s="259"/>
      <c r="S230" s="259"/>
      <c r="T230" s="26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1" t="s">
        <v>148</v>
      </c>
      <c r="AU230" s="261" t="s">
        <v>86</v>
      </c>
      <c r="AV230" s="13" t="s">
        <v>86</v>
      </c>
      <c r="AW230" s="13" t="s">
        <v>32</v>
      </c>
      <c r="AX230" s="13" t="s">
        <v>76</v>
      </c>
      <c r="AY230" s="261" t="s">
        <v>139</v>
      </c>
    </row>
    <row r="231" s="13" customFormat="1">
      <c r="A231" s="13"/>
      <c r="B231" s="250"/>
      <c r="C231" s="251"/>
      <c r="D231" s="252" t="s">
        <v>148</v>
      </c>
      <c r="E231" s="253" t="s">
        <v>1</v>
      </c>
      <c r="F231" s="254" t="s">
        <v>530</v>
      </c>
      <c r="G231" s="251"/>
      <c r="H231" s="255">
        <v>7.5</v>
      </c>
      <c r="I231" s="256"/>
      <c r="J231" s="251"/>
      <c r="K231" s="251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148</v>
      </c>
      <c r="AU231" s="261" t="s">
        <v>86</v>
      </c>
      <c r="AV231" s="13" t="s">
        <v>86</v>
      </c>
      <c r="AW231" s="13" t="s">
        <v>32</v>
      </c>
      <c r="AX231" s="13" t="s">
        <v>76</v>
      </c>
      <c r="AY231" s="261" t="s">
        <v>139</v>
      </c>
    </row>
    <row r="232" s="16" customFormat="1">
      <c r="A232" s="16"/>
      <c r="B232" s="298"/>
      <c r="C232" s="299"/>
      <c r="D232" s="252" t="s">
        <v>148</v>
      </c>
      <c r="E232" s="300" t="s">
        <v>1</v>
      </c>
      <c r="F232" s="301" t="s">
        <v>466</v>
      </c>
      <c r="G232" s="299"/>
      <c r="H232" s="302">
        <v>45</v>
      </c>
      <c r="I232" s="303"/>
      <c r="J232" s="299"/>
      <c r="K232" s="299"/>
      <c r="L232" s="304"/>
      <c r="M232" s="305"/>
      <c r="N232" s="306"/>
      <c r="O232" s="306"/>
      <c r="P232" s="306"/>
      <c r="Q232" s="306"/>
      <c r="R232" s="306"/>
      <c r="S232" s="306"/>
      <c r="T232" s="307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308" t="s">
        <v>148</v>
      </c>
      <c r="AU232" s="308" t="s">
        <v>86</v>
      </c>
      <c r="AV232" s="16" t="s">
        <v>155</v>
      </c>
      <c r="AW232" s="16" t="s">
        <v>32</v>
      </c>
      <c r="AX232" s="16" t="s">
        <v>76</v>
      </c>
      <c r="AY232" s="308" t="s">
        <v>139</v>
      </c>
    </row>
    <row r="233" s="15" customFormat="1">
      <c r="A233" s="15"/>
      <c r="B233" s="288"/>
      <c r="C233" s="289"/>
      <c r="D233" s="252" t="s">
        <v>148</v>
      </c>
      <c r="E233" s="290" t="s">
        <v>1</v>
      </c>
      <c r="F233" s="291" t="s">
        <v>487</v>
      </c>
      <c r="G233" s="289"/>
      <c r="H233" s="290" t="s">
        <v>1</v>
      </c>
      <c r="I233" s="292"/>
      <c r="J233" s="289"/>
      <c r="K233" s="289"/>
      <c r="L233" s="293"/>
      <c r="M233" s="294"/>
      <c r="N233" s="295"/>
      <c r="O233" s="295"/>
      <c r="P233" s="295"/>
      <c r="Q233" s="295"/>
      <c r="R233" s="295"/>
      <c r="S233" s="295"/>
      <c r="T233" s="29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7" t="s">
        <v>148</v>
      </c>
      <c r="AU233" s="297" t="s">
        <v>86</v>
      </c>
      <c r="AV233" s="15" t="s">
        <v>84</v>
      </c>
      <c r="AW233" s="15" t="s">
        <v>32</v>
      </c>
      <c r="AX233" s="15" t="s">
        <v>76</v>
      </c>
      <c r="AY233" s="297" t="s">
        <v>139</v>
      </c>
    </row>
    <row r="234" s="13" customFormat="1">
      <c r="A234" s="13"/>
      <c r="B234" s="250"/>
      <c r="C234" s="251"/>
      <c r="D234" s="252" t="s">
        <v>148</v>
      </c>
      <c r="E234" s="253" t="s">
        <v>1</v>
      </c>
      <c r="F234" s="254" t="s">
        <v>531</v>
      </c>
      <c r="G234" s="251"/>
      <c r="H234" s="255">
        <v>6</v>
      </c>
      <c r="I234" s="256"/>
      <c r="J234" s="251"/>
      <c r="K234" s="251"/>
      <c r="L234" s="257"/>
      <c r="M234" s="258"/>
      <c r="N234" s="259"/>
      <c r="O234" s="259"/>
      <c r="P234" s="259"/>
      <c r="Q234" s="259"/>
      <c r="R234" s="259"/>
      <c r="S234" s="259"/>
      <c r="T234" s="26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1" t="s">
        <v>148</v>
      </c>
      <c r="AU234" s="261" t="s">
        <v>86</v>
      </c>
      <c r="AV234" s="13" t="s">
        <v>86</v>
      </c>
      <c r="AW234" s="13" t="s">
        <v>32</v>
      </c>
      <c r="AX234" s="13" t="s">
        <v>76</v>
      </c>
      <c r="AY234" s="261" t="s">
        <v>139</v>
      </c>
    </row>
    <row r="235" s="13" customFormat="1">
      <c r="A235" s="13"/>
      <c r="B235" s="250"/>
      <c r="C235" s="251"/>
      <c r="D235" s="252" t="s">
        <v>148</v>
      </c>
      <c r="E235" s="253" t="s">
        <v>1</v>
      </c>
      <c r="F235" s="254" t="s">
        <v>532</v>
      </c>
      <c r="G235" s="251"/>
      <c r="H235" s="255">
        <v>6</v>
      </c>
      <c r="I235" s="256"/>
      <c r="J235" s="251"/>
      <c r="K235" s="251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148</v>
      </c>
      <c r="AU235" s="261" t="s">
        <v>86</v>
      </c>
      <c r="AV235" s="13" t="s">
        <v>86</v>
      </c>
      <c r="AW235" s="13" t="s">
        <v>32</v>
      </c>
      <c r="AX235" s="13" t="s">
        <v>76</v>
      </c>
      <c r="AY235" s="261" t="s">
        <v>139</v>
      </c>
    </row>
    <row r="236" s="13" customFormat="1">
      <c r="A236" s="13"/>
      <c r="B236" s="250"/>
      <c r="C236" s="251"/>
      <c r="D236" s="252" t="s">
        <v>148</v>
      </c>
      <c r="E236" s="253" t="s">
        <v>1</v>
      </c>
      <c r="F236" s="254" t="s">
        <v>533</v>
      </c>
      <c r="G236" s="251"/>
      <c r="H236" s="255">
        <v>6</v>
      </c>
      <c r="I236" s="256"/>
      <c r="J236" s="251"/>
      <c r="K236" s="251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148</v>
      </c>
      <c r="AU236" s="261" t="s">
        <v>86</v>
      </c>
      <c r="AV236" s="13" t="s">
        <v>86</v>
      </c>
      <c r="AW236" s="13" t="s">
        <v>32</v>
      </c>
      <c r="AX236" s="13" t="s">
        <v>76</v>
      </c>
      <c r="AY236" s="261" t="s">
        <v>139</v>
      </c>
    </row>
    <row r="237" s="13" customFormat="1">
      <c r="A237" s="13"/>
      <c r="B237" s="250"/>
      <c r="C237" s="251"/>
      <c r="D237" s="252" t="s">
        <v>148</v>
      </c>
      <c r="E237" s="253" t="s">
        <v>1</v>
      </c>
      <c r="F237" s="254" t="s">
        <v>534</v>
      </c>
      <c r="G237" s="251"/>
      <c r="H237" s="255">
        <v>6</v>
      </c>
      <c r="I237" s="256"/>
      <c r="J237" s="251"/>
      <c r="K237" s="251"/>
      <c r="L237" s="257"/>
      <c r="M237" s="258"/>
      <c r="N237" s="259"/>
      <c r="O237" s="259"/>
      <c r="P237" s="259"/>
      <c r="Q237" s="259"/>
      <c r="R237" s="259"/>
      <c r="S237" s="259"/>
      <c r="T237" s="26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1" t="s">
        <v>148</v>
      </c>
      <c r="AU237" s="261" t="s">
        <v>86</v>
      </c>
      <c r="AV237" s="13" t="s">
        <v>86</v>
      </c>
      <c r="AW237" s="13" t="s">
        <v>32</v>
      </c>
      <c r="AX237" s="13" t="s">
        <v>76</v>
      </c>
      <c r="AY237" s="261" t="s">
        <v>139</v>
      </c>
    </row>
    <row r="238" s="13" customFormat="1">
      <c r="A238" s="13"/>
      <c r="B238" s="250"/>
      <c r="C238" s="251"/>
      <c r="D238" s="252" t="s">
        <v>148</v>
      </c>
      <c r="E238" s="253" t="s">
        <v>1</v>
      </c>
      <c r="F238" s="254" t="s">
        <v>535</v>
      </c>
      <c r="G238" s="251"/>
      <c r="H238" s="255">
        <v>6</v>
      </c>
      <c r="I238" s="256"/>
      <c r="J238" s="251"/>
      <c r="K238" s="251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148</v>
      </c>
      <c r="AU238" s="261" t="s">
        <v>86</v>
      </c>
      <c r="AV238" s="13" t="s">
        <v>86</v>
      </c>
      <c r="AW238" s="13" t="s">
        <v>32</v>
      </c>
      <c r="AX238" s="13" t="s">
        <v>76</v>
      </c>
      <c r="AY238" s="261" t="s">
        <v>139</v>
      </c>
    </row>
    <row r="239" s="13" customFormat="1">
      <c r="A239" s="13"/>
      <c r="B239" s="250"/>
      <c r="C239" s="251"/>
      <c r="D239" s="252" t="s">
        <v>148</v>
      </c>
      <c r="E239" s="253" t="s">
        <v>1</v>
      </c>
      <c r="F239" s="254" t="s">
        <v>536</v>
      </c>
      <c r="G239" s="251"/>
      <c r="H239" s="255">
        <v>6</v>
      </c>
      <c r="I239" s="256"/>
      <c r="J239" s="251"/>
      <c r="K239" s="251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148</v>
      </c>
      <c r="AU239" s="261" t="s">
        <v>86</v>
      </c>
      <c r="AV239" s="13" t="s">
        <v>86</v>
      </c>
      <c r="AW239" s="13" t="s">
        <v>32</v>
      </c>
      <c r="AX239" s="13" t="s">
        <v>76</v>
      </c>
      <c r="AY239" s="261" t="s">
        <v>139</v>
      </c>
    </row>
    <row r="240" s="13" customFormat="1">
      <c r="A240" s="13"/>
      <c r="B240" s="250"/>
      <c r="C240" s="251"/>
      <c r="D240" s="252" t="s">
        <v>148</v>
      </c>
      <c r="E240" s="253" t="s">
        <v>1</v>
      </c>
      <c r="F240" s="254" t="s">
        <v>537</v>
      </c>
      <c r="G240" s="251"/>
      <c r="H240" s="255">
        <v>6</v>
      </c>
      <c r="I240" s="256"/>
      <c r="J240" s="251"/>
      <c r="K240" s="251"/>
      <c r="L240" s="257"/>
      <c r="M240" s="258"/>
      <c r="N240" s="259"/>
      <c r="O240" s="259"/>
      <c r="P240" s="259"/>
      <c r="Q240" s="259"/>
      <c r="R240" s="259"/>
      <c r="S240" s="259"/>
      <c r="T240" s="26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1" t="s">
        <v>148</v>
      </c>
      <c r="AU240" s="261" t="s">
        <v>86</v>
      </c>
      <c r="AV240" s="13" t="s">
        <v>86</v>
      </c>
      <c r="AW240" s="13" t="s">
        <v>32</v>
      </c>
      <c r="AX240" s="13" t="s">
        <v>76</v>
      </c>
      <c r="AY240" s="261" t="s">
        <v>139</v>
      </c>
    </row>
    <row r="241" s="13" customFormat="1">
      <c r="A241" s="13"/>
      <c r="B241" s="250"/>
      <c r="C241" s="251"/>
      <c r="D241" s="252" t="s">
        <v>148</v>
      </c>
      <c r="E241" s="253" t="s">
        <v>1</v>
      </c>
      <c r="F241" s="254" t="s">
        <v>538</v>
      </c>
      <c r="G241" s="251"/>
      <c r="H241" s="255">
        <v>6</v>
      </c>
      <c r="I241" s="256"/>
      <c r="J241" s="251"/>
      <c r="K241" s="251"/>
      <c r="L241" s="257"/>
      <c r="M241" s="258"/>
      <c r="N241" s="259"/>
      <c r="O241" s="259"/>
      <c r="P241" s="259"/>
      <c r="Q241" s="259"/>
      <c r="R241" s="259"/>
      <c r="S241" s="259"/>
      <c r="T241" s="26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1" t="s">
        <v>148</v>
      </c>
      <c r="AU241" s="261" t="s">
        <v>86</v>
      </c>
      <c r="AV241" s="13" t="s">
        <v>86</v>
      </c>
      <c r="AW241" s="13" t="s">
        <v>32</v>
      </c>
      <c r="AX241" s="13" t="s">
        <v>76</v>
      </c>
      <c r="AY241" s="261" t="s">
        <v>139</v>
      </c>
    </row>
    <row r="242" s="16" customFormat="1">
      <c r="A242" s="16"/>
      <c r="B242" s="298"/>
      <c r="C242" s="299"/>
      <c r="D242" s="252" t="s">
        <v>148</v>
      </c>
      <c r="E242" s="300" t="s">
        <v>1</v>
      </c>
      <c r="F242" s="301" t="s">
        <v>466</v>
      </c>
      <c r="G242" s="299"/>
      <c r="H242" s="302">
        <v>48</v>
      </c>
      <c r="I242" s="303"/>
      <c r="J242" s="299"/>
      <c r="K242" s="299"/>
      <c r="L242" s="304"/>
      <c r="M242" s="305"/>
      <c r="N242" s="306"/>
      <c r="O242" s="306"/>
      <c r="P242" s="306"/>
      <c r="Q242" s="306"/>
      <c r="R242" s="306"/>
      <c r="S242" s="306"/>
      <c r="T242" s="307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308" t="s">
        <v>148</v>
      </c>
      <c r="AU242" s="308" t="s">
        <v>86</v>
      </c>
      <c r="AV242" s="16" t="s">
        <v>155</v>
      </c>
      <c r="AW242" s="16" t="s">
        <v>32</v>
      </c>
      <c r="AX242" s="16" t="s">
        <v>76</v>
      </c>
      <c r="AY242" s="308" t="s">
        <v>139</v>
      </c>
    </row>
    <row r="243" s="14" customFormat="1">
      <c r="A243" s="14"/>
      <c r="B243" s="262"/>
      <c r="C243" s="263"/>
      <c r="D243" s="252" t="s">
        <v>148</v>
      </c>
      <c r="E243" s="264" t="s">
        <v>1</v>
      </c>
      <c r="F243" s="265" t="s">
        <v>150</v>
      </c>
      <c r="G243" s="263"/>
      <c r="H243" s="266">
        <v>157.80000000000001</v>
      </c>
      <c r="I243" s="267"/>
      <c r="J243" s="263"/>
      <c r="K243" s="263"/>
      <c r="L243" s="268"/>
      <c r="M243" s="269"/>
      <c r="N243" s="270"/>
      <c r="O243" s="270"/>
      <c r="P243" s="270"/>
      <c r="Q243" s="270"/>
      <c r="R243" s="270"/>
      <c r="S243" s="270"/>
      <c r="T243" s="27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2" t="s">
        <v>148</v>
      </c>
      <c r="AU243" s="272" t="s">
        <v>86</v>
      </c>
      <c r="AV243" s="14" t="s">
        <v>146</v>
      </c>
      <c r="AW243" s="14" t="s">
        <v>32</v>
      </c>
      <c r="AX243" s="14" t="s">
        <v>84</v>
      </c>
      <c r="AY243" s="272" t="s">
        <v>139</v>
      </c>
    </row>
    <row r="244" s="2" customFormat="1" ht="16.5" customHeight="1">
      <c r="A244" s="39"/>
      <c r="B244" s="40"/>
      <c r="C244" s="237" t="s">
        <v>189</v>
      </c>
      <c r="D244" s="237" t="s">
        <v>141</v>
      </c>
      <c r="E244" s="238" t="s">
        <v>539</v>
      </c>
      <c r="F244" s="239" t="s">
        <v>540</v>
      </c>
      <c r="G244" s="240" t="s">
        <v>144</v>
      </c>
      <c r="H244" s="241">
        <v>157.80000000000001</v>
      </c>
      <c r="I244" s="242"/>
      <c r="J244" s="243">
        <f>ROUND(I244*H244,2)</f>
        <v>0</v>
      </c>
      <c r="K244" s="239" t="s">
        <v>145</v>
      </c>
      <c r="L244" s="45"/>
      <c r="M244" s="244" t="s">
        <v>1</v>
      </c>
      <c r="N244" s="245" t="s">
        <v>41</v>
      </c>
      <c r="O244" s="92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8" t="s">
        <v>146</v>
      </c>
      <c r="AT244" s="248" t="s">
        <v>141</v>
      </c>
      <c r="AU244" s="248" t="s">
        <v>86</v>
      </c>
      <c r="AY244" s="18" t="s">
        <v>139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8" t="s">
        <v>84</v>
      </c>
      <c r="BK244" s="249">
        <f>ROUND(I244*H244,2)</f>
        <v>0</v>
      </c>
      <c r="BL244" s="18" t="s">
        <v>146</v>
      </c>
      <c r="BM244" s="248" t="s">
        <v>541</v>
      </c>
    </row>
    <row r="245" s="2" customFormat="1" ht="16.5" customHeight="1">
      <c r="A245" s="39"/>
      <c r="B245" s="40"/>
      <c r="C245" s="237" t="s">
        <v>195</v>
      </c>
      <c r="D245" s="237" t="s">
        <v>141</v>
      </c>
      <c r="E245" s="238" t="s">
        <v>542</v>
      </c>
      <c r="F245" s="239" t="s">
        <v>543</v>
      </c>
      <c r="G245" s="240" t="s">
        <v>158</v>
      </c>
      <c r="H245" s="241">
        <v>45.450000000000003</v>
      </c>
      <c r="I245" s="242"/>
      <c r="J245" s="243">
        <f>ROUND(I245*H245,2)</f>
        <v>0</v>
      </c>
      <c r="K245" s="239" t="s">
        <v>145</v>
      </c>
      <c r="L245" s="45"/>
      <c r="M245" s="244" t="s">
        <v>1</v>
      </c>
      <c r="N245" s="245" t="s">
        <v>41</v>
      </c>
      <c r="O245" s="92"/>
      <c r="P245" s="246">
        <f>O245*H245</f>
        <v>0</v>
      </c>
      <c r="Q245" s="246">
        <v>0.00046000000000000001</v>
      </c>
      <c r="R245" s="246">
        <f>Q245*H245</f>
        <v>0.020907000000000002</v>
      </c>
      <c r="S245" s="246">
        <v>0</v>
      </c>
      <c r="T245" s="24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8" t="s">
        <v>146</v>
      </c>
      <c r="AT245" s="248" t="s">
        <v>141</v>
      </c>
      <c r="AU245" s="248" t="s">
        <v>86</v>
      </c>
      <c r="AY245" s="18" t="s">
        <v>139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8" t="s">
        <v>84</v>
      </c>
      <c r="BK245" s="249">
        <f>ROUND(I245*H245,2)</f>
        <v>0</v>
      </c>
      <c r="BL245" s="18" t="s">
        <v>146</v>
      </c>
      <c r="BM245" s="248" t="s">
        <v>544</v>
      </c>
    </row>
    <row r="246" s="13" customFormat="1">
      <c r="A246" s="13"/>
      <c r="B246" s="250"/>
      <c r="C246" s="251"/>
      <c r="D246" s="252" t="s">
        <v>148</v>
      </c>
      <c r="E246" s="253" t="s">
        <v>1</v>
      </c>
      <c r="F246" s="254" t="s">
        <v>545</v>
      </c>
      <c r="G246" s="251"/>
      <c r="H246" s="255">
        <v>45.450000000000003</v>
      </c>
      <c r="I246" s="256"/>
      <c r="J246" s="251"/>
      <c r="K246" s="251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148</v>
      </c>
      <c r="AU246" s="261" t="s">
        <v>86</v>
      </c>
      <c r="AV246" s="13" t="s">
        <v>86</v>
      </c>
      <c r="AW246" s="13" t="s">
        <v>32</v>
      </c>
      <c r="AX246" s="13" t="s">
        <v>76</v>
      </c>
      <c r="AY246" s="261" t="s">
        <v>139</v>
      </c>
    </row>
    <row r="247" s="14" customFormat="1">
      <c r="A247" s="14"/>
      <c r="B247" s="262"/>
      <c r="C247" s="263"/>
      <c r="D247" s="252" t="s">
        <v>148</v>
      </c>
      <c r="E247" s="264" t="s">
        <v>1</v>
      </c>
      <c r="F247" s="265" t="s">
        <v>150</v>
      </c>
      <c r="G247" s="263"/>
      <c r="H247" s="266">
        <v>45.450000000000003</v>
      </c>
      <c r="I247" s="267"/>
      <c r="J247" s="263"/>
      <c r="K247" s="263"/>
      <c r="L247" s="268"/>
      <c r="M247" s="269"/>
      <c r="N247" s="270"/>
      <c r="O247" s="270"/>
      <c r="P247" s="270"/>
      <c r="Q247" s="270"/>
      <c r="R247" s="270"/>
      <c r="S247" s="270"/>
      <c r="T247" s="27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2" t="s">
        <v>148</v>
      </c>
      <c r="AU247" s="272" t="s">
        <v>86</v>
      </c>
      <c r="AV247" s="14" t="s">
        <v>146</v>
      </c>
      <c r="AW247" s="14" t="s">
        <v>32</v>
      </c>
      <c r="AX247" s="14" t="s">
        <v>84</v>
      </c>
      <c r="AY247" s="272" t="s">
        <v>139</v>
      </c>
    </row>
    <row r="248" s="2" customFormat="1" ht="21.75" customHeight="1">
      <c r="A248" s="39"/>
      <c r="B248" s="40"/>
      <c r="C248" s="237" t="s">
        <v>199</v>
      </c>
      <c r="D248" s="237" t="s">
        <v>141</v>
      </c>
      <c r="E248" s="238" t="s">
        <v>546</v>
      </c>
      <c r="F248" s="239" t="s">
        <v>547</v>
      </c>
      <c r="G248" s="240" t="s">
        <v>158</v>
      </c>
      <c r="H248" s="241">
        <v>45.450000000000003</v>
      </c>
      <c r="I248" s="242"/>
      <c r="J248" s="243">
        <f>ROUND(I248*H248,2)</f>
        <v>0</v>
      </c>
      <c r="K248" s="239" t="s">
        <v>145</v>
      </c>
      <c r="L248" s="45"/>
      <c r="M248" s="244" t="s">
        <v>1</v>
      </c>
      <c r="N248" s="245" t="s">
        <v>41</v>
      </c>
      <c r="O248" s="92"/>
      <c r="P248" s="246">
        <f>O248*H248</f>
        <v>0</v>
      </c>
      <c r="Q248" s="246">
        <v>0</v>
      </c>
      <c r="R248" s="246">
        <f>Q248*H248</f>
        <v>0</v>
      </c>
      <c r="S248" s="246">
        <v>0</v>
      </c>
      <c r="T248" s="24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8" t="s">
        <v>146</v>
      </c>
      <c r="AT248" s="248" t="s">
        <v>141</v>
      </c>
      <c r="AU248" s="248" t="s">
        <v>86</v>
      </c>
      <c r="AY248" s="18" t="s">
        <v>139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8" t="s">
        <v>84</v>
      </c>
      <c r="BK248" s="249">
        <f>ROUND(I248*H248,2)</f>
        <v>0</v>
      </c>
      <c r="BL248" s="18" t="s">
        <v>146</v>
      </c>
      <c r="BM248" s="248" t="s">
        <v>548</v>
      </c>
    </row>
    <row r="249" s="2" customFormat="1" ht="21.75" customHeight="1">
      <c r="A249" s="39"/>
      <c r="B249" s="40"/>
      <c r="C249" s="237" t="s">
        <v>204</v>
      </c>
      <c r="D249" s="237" t="s">
        <v>141</v>
      </c>
      <c r="E249" s="238" t="s">
        <v>170</v>
      </c>
      <c r="F249" s="239" t="s">
        <v>171</v>
      </c>
      <c r="G249" s="240" t="s">
        <v>158</v>
      </c>
      <c r="H249" s="241">
        <v>418.22399999999999</v>
      </c>
      <c r="I249" s="242"/>
      <c r="J249" s="243">
        <f>ROUND(I249*H249,2)</f>
        <v>0</v>
      </c>
      <c r="K249" s="239" t="s">
        <v>145</v>
      </c>
      <c r="L249" s="45"/>
      <c r="M249" s="244" t="s">
        <v>1</v>
      </c>
      <c r="N249" s="245" t="s">
        <v>41</v>
      </c>
      <c r="O249" s="92"/>
      <c r="P249" s="246">
        <f>O249*H249</f>
        <v>0</v>
      </c>
      <c r="Q249" s="246">
        <v>0</v>
      </c>
      <c r="R249" s="246">
        <f>Q249*H249</f>
        <v>0</v>
      </c>
      <c r="S249" s="246">
        <v>0</v>
      </c>
      <c r="T249" s="24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8" t="s">
        <v>146</v>
      </c>
      <c r="AT249" s="248" t="s">
        <v>141</v>
      </c>
      <c r="AU249" s="248" t="s">
        <v>86</v>
      </c>
      <c r="AY249" s="18" t="s">
        <v>139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8" t="s">
        <v>84</v>
      </c>
      <c r="BK249" s="249">
        <f>ROUND(I249*H249,2)</f>
        <v>0</v>
      </c>
      <c r="BL249" s="18" t="s">
        <v>146</v>
      </c>
      <c r="BM249" s="248" t="s">
        <v>549</v>
      </c>
    </row>
    <row r="250" s="13" customFormat="1">
      <c r="A250" s="13"/>
      <c r="B250" s="250"/>
      <c r="C250" s="251"/>
      <c r="D250" s="252" t="s">
        <v>148</v>
      </c>
      <c r="E250" s="253" t="s">
        <v>1</v>
      </c>
      <c r="F250" s="254" t="s">
        <v>100</v>
      </c>
      <c r="G250" s="251"/>
      <c r="H250" s="255">
        <v>418.22399999999999</v>
      </c>
      <c r="I250" s="256"/>
      <c r="J250" s="251"/>
      <c r="K250" s="251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148</v>
      </c>
      <c r="AU250" s="261" t="s">
        <v>86</v>
      </c>
      <c r="AV250" s="13" t="s">
        <v>86</v>
      </c>
      <c r="AW250" s="13" t="s">
        <v>32</v>
      </c>
      <c r="AX250" s="13" t="s">
        <v>76</v>
      </c>
      <c r="AY250" s="261" t="s">
        <v>139</v>
      </c>
    </row>
    <row r="251" s="14" customFormat="1">
      <c r="A251" s="14"/>
      <c r="B251" s="262"/>
      <c r="C251" s="263"/>
      <c r="D251" s="252" t="s">
        <v>148</v>
      </c>
      <c r="E251" s="264" t="s">
        <v>1</v>
      </c>
      <c r="F251" s="265" t="s">
        <v>150</v>
      </c>
      <c r="G251" s="263"/>
      <c r="H251" s="266">
        <v>418.22399999999999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2" t="s">
        <v>148</v>
      </c>
      <c r="AU251" s="272" t="s">
        <v>86</v>
      </c>
      <c r="AV251" s="14" t="s">
        <v>146</v>
      </c>
      <c r="AW251" s="14" t="s">
        <v>32</v>
      </c>
      <c r="AX251" s="14" t="s">
        <v>84</v>
      </c>
      <c r="AY251" s="272" t="s">
        <v>139</v>
      </c>
    </row>
    <row r="252" s="2" customFormat="1" ht="33" customHeight="1">
      <c r="A252" s="39"/>
      <c r="B252" s="40"/>
      <c r="C252" s="237" t="s">
        <v>208</v>
      </c>
      <c r="D252" s="237" t="s">
        <v>141</v>
      </c>
      <c r="E252" s="238" t="s">
        <v>175</v>
      </c>
      <c r="F252" s="239" t="s">
        <v>176</v>
      </c>
      <c r="G252" s="240" t="s">
        <v>158</v>
      </c>
      <c r="H252" s="241">
        <v>6273.3599999999997</v>
      </c>
      <c r="I252" s="242"/>
      <c r="J252" s="243">
        <f>ROUND(I252*H252,2)</f>
        <v>0</v>
      </c>
      <c r="K252" s="239" t="s">
        <v>145</v>
      </c>
      <c r="L252" s="45"/>
      <c r="M252" s="244" t="s">
        <v>1</v>
      </c>
      <c r="N252" s="245" t="s">
        <v>41</v>
      </c>
      <c r="O252" s="92"/>
      <c r="P252" s="246">
        <f>O252*H252</f>
        <v>0</v>
      </c>
      <c r="Q252" s="246">
        <v>0</v>
      </c>
      <c r="R252" s="246">
        <f>Q252*H252</f>
        <v>0</v>
      </c>
      <c r="S252" s="246">
        <v>0</v>
      </c>
      <c r="T252" s="24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8" t="s">
        <v>146</v>
      </c>
      <c r="AT252" s="248" t="s">
        <v>141</v>
      </c>
      <c r="AU252" s="248" t="s">
        <v>86</v>
      </c>
      <c r="AY252" s="18" t="s">
        <v>139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8" t="s">
        <v>84</v>
      </c>
      <c r="BK252" s="249">
        <f>ROUND(I252*H252,2)</f>
        <v>0</v>
      </c>
      <c r="BL252" s="18" t="s">
        <v>146</v>
      </c>
      <c r="BM252" s="248" t="s">
        <v>550</v>
      </c>
    </row>
    <row r="253" s="13" customFormat="1">
      <c r="A253" s="13"/>
      <c r="B253" s="250"/>
      <c r="C253" s="251"/>
      <c r="D253" s="252" t="s">
        <v>148</v>
      </c>
      <c r="E253" s="253" t="s">
        <v>1</v>
      </c>
      <c r="F253" s="254" t="s">
        <v>178</v>
      </c>
      <c r="G253" s="251"/>
      <c r="H253" s="255">
        <v>6273.3599999999997</v>
      </c>
      <c r="I253" s="256"/>
      <c r="J253" s="251"/>
      <c r="K253" s="251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148</v>
      </c>
      <c r="AU253" s="261" t="s">
        <v>86</v>
      </c>
      <c r="AV253" s="13" t="s">
        <v>86</v>
      </c>
      <c r="AW253" s="13" t="s">
        <v>32</v>
      </c>
      <c r="AX253" s="13" t="s">
        <v>76</v>
      </c>
      <c r="AY253" s="261" t="s">
        <v>139</v>
      </c>
    </row>
    <row r="254" s="14" customFormat="1">
      <c r="A254" s="14"/>
      <c r="B254" s="262"/>
      <c r="C254" s="263"/>
      <c r="D254" s="252" t="s">
        <v>148</v>
      </c>
      <c r="E254" s="264" t="s">
        <v>1</v>
      </c>
      <c r="F254" s="265" t="s">
        <v>150</v>
      </c>
      <c r="G254" s="263"/>
      <c r="H254" s="266">
        <v>6273.3599999999997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2" t="s">
        <v>148</v>
      </c>
      <c r="AU254" s="272" t="s">
        <v>86</v>
      </c>
      <c r="AV254" s="14" t="s">
        <v>146</v>
      </c>
      <c r="AW254" s="14" t="s">
        <v>32</v>
      </c>
      <c r="AX254" s="14" t="s">
        <v>84</v>
      </c>
      <c r="AY254" s="272" t="s">
        <v>139</v>
      </c>
    </row>
    <row r="255" s="2" customFormat="1" ht="21.75" customHeight="1">
      <c r="A255" s="39"/>
      <c r="B255" s="40"/>
      <c r="C255" s="237" t="s">
        <v>8</v>
      </c>
      <c r="D255" s="237" t="s">
        <v>141</v>
      </c>
      <c r="E255" s="238" t="s">
        <v>551</v>
      </c>
      <c r="F255" s="239" t="s">
        <v>552</v>
      </c>
      <c r="G255" s="240" t="s">
        <v>158</v>
      </c>
      <c r="H255" s="241">
        <v>418.22399999999999</v>
      </c>
      <c r="I255" s="242"/>
      <c r="J255" s="243">
        <f>ROUND(I255*H255,2)</f>
        <v>0</v>
      </c>
      <c r="K255" s="239" t="s">
        <v>145</v>
      </c>
      <c r="L255" s="45"/>
      <c r="M255" s="244" t="s">
        <v>1</v>
      </c>
      <c r="N255" s="245" t="s">
        <v>41</v>
      </c>
      <c r="O255" s="92"/>
      <c r="P255" s="246">
        <f>O255*H255</f>
        <v>0</v>
      </c>
      <c r="Q255" s="246">
        <v>0</v>
      </c>
      <c r="R255" s="246">
        <f>Q255*H255</f>
        <v>0</v>
      </c>
      <c r="S255" s="246">
        <v>0</v>
      </c>
      <c r="T255" s="24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8" t="s">
        <v>146</v>
      </c>
      <c r="AT255" s="248" t="s">
        <v>141</v>
      </c>
      <c r="AU255" s="248" t="s">
        <v>86</v>
      </c>
      <c r="AY255" s="18" t="s">
        <v>139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8" t="s">
        <v>84</v>
      </c>
      <c r="BK255" s="249">
        <f>ROUND(I255*H255,2)</f>
        <v>0</v>
      </c>
      <c r="BL255" s="18" t="s">
        <v>146</v>
      </c>
      <c r="BM255" s="248" t="s">
        <v>553</v>
      </c>
    </row>
    <row r="256" s="13" customFormat="1">
      <c r="A256" s="13"/>
      <c r="B256" s="250"/>
      <c r="C256" s="251"/>
      <c r="D256" s="252" t="s">
        <v>148</v>
      </c>
      <c r="E256" s="253" t="s">
        <v>1</v>
      </c>
      <c r="F256" s="254" t="s">
        <v>414</v>
      </c>
      <c r="G256" s="251"/>
      <c r="H256" s="255">
        <v>20.760000000000002</v>
      </c>
      <c r="I256" s="256"/>
      <c r="J256" s="251"/>
      <c r="K256" s="251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148</v>
      </c>
      <c r="AU256" s="261" t="s">
        <v>86</v>
      </c>
      <c r="AV256" s="13" t="s">
        <v>86</v>
      </c>
      <c r="AW256" s="13" t="s">
        <v>32</v>
      </c>
      <c r="AX256" s="13" t="s">
        <v>76</v>
      </c>
      <c r="AY256" s="261" t="s">
        <v>139</v>
      </c>
    </row>
    <row r="257" s="13" customFormat="1">
      <c r="A257" s="13"/>
      <c r="B257" s="250"/>
      <c r="C257" s="251"/>
      <c r="D257" s="252" t="s">
        <v>148</v>
      </c>
      <c r="E257" s="253" t="s">
        <v>1</v>
      </c>
      <c r="F257" s="254" t="s">
        <v>410</v>
      </c>
      <c r="G257" s="251"/>
      <c r="H257" s="255">
        <v>1.96</v>
      </c>
      <c r="I257" s="256"/>
      <c r="J257" s="251"/>
      <c r="K257" s="251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148</v>
      </c>
      <c r="AU257" s="261" t="s">
        <v>86</v>
      </c>
      <c r="AV257" s="13" t="s">
        <v>86</v>
      </c>
      <c r="AW257" s="13" t="s">
        <v>32</v>
      </c>
      <c r="AX257" s="13" t="s">
        <v>76</v>
      </c>
      <c r="AY257" s="261" t="s">
        <v>139</v>
      </c>
    </row>
    <row r="258" s="13" customFormat="1">
      <c r="A258" s="13"/>
      <c r="B258" s="250"/>
      <c r="C258" s="251"/>
      <c r="D258" s="252" t="s">
        <v>148</v>
      </c>
      <c r="E258" s="253" t="s">
        <v>1</v>
      </c>
      <c r="F258" s="254" t="s">
        <v>416</v>
      </c>
      <c r="G258" s="251"/>
      <c r="H258" s="255">
        <v>299.35599999999999</v>
      </c>
      <c r="I258" s="256"/>
      <c r="J258" s="251"/>
      <c r="K258" s="251"/>
      <c r="L258" s="257"/>
      <c r="M258" s="258"/>
      <c r="N258" s="259"/>
      <c r="O258" s="259"/>
      <c r="P258" s="259"/>
      <c r="Q258" s="259"/>
      <c r="R258" s="259"/>
      <c r="S258" s="259"/>
      <c r="T258" s="26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1" t="s">
        <v>148</v>
      </c>
      <c r="AU258" s="261" t="s">
        <v>86</v>
      </c>
      <c r="AV258" s="13" t="s">
        <v>86</v>
      </c>
      <c r="AW258" s="13" t="s">
        <v>32</v>
      </c>
      <c r="AX258" s="13" t="s">
        <v>76</v>
      </c>
      <c r="AY258" s="261" t="s">
        <v>139</v>
      </c>
    </row>
    <row r="259" s="13" customFormat="1">
      <c r="A259" s="13"/>
      <c r="B259" s="250"/>
      <c r="C259" s="251"/>
      <c r="D259" s="252" t="s">
        <v>148</v>
      </c>
      <c r="E259" s="253" t="s">
        <v>1</v>
      </c>
      <c r="F259" s="254" t="s">
        <v>412</v>
      </c>
      <c r="G259" s="251"/>
      <c r="H259" s="255">
        <v>79.944999999999993</v>
      </c>
      <c r="I259" s="256"/>
      <c r="J259" s="251"/>
      <c r="K259" s="251"/>
      <c r="L259" s="257"/>
      <c r="M259" s="258"/>
      <c r="N259" s="259"/>
      <c r="O259" s="259"/>
      <c r="P259" s="259"/>
      <c r="Q259" s="259"/>
      <c r="R259" s="259"/>
      <c r="S259" s="259"/>
      <c r="T259" s="26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1" t="s">
        <v>148</v>
      </c>
      <c r="AU259" s="261" t="s">
        <v>86</v>
      </c>
      <c r="AV259" s="13" t="s">
        <v>86</v>
      </c>
      <c r="AW259" s="13" t="s">
        <v>32</v>
      </c>
      <c r="AX259" s="13" t="s">
        <v>76</v>
      </c>
      <c r="AY259" s="261" t="s">
        <v>139</v>
      </c>
    </row>
    <row r="260" s="13" customFormat="1">
      <c r="A260" s="13"/>
      <c r="B260" s="250"/>
      <c r="C260" s="251"/>
      <c r="D260" s="252" t="s">
        <v>148</v>
      </c>
      <c r="E260" s="253" t="s">
        <v>1</v>
      </c>
      <c r="F260" s="254" t="s">
        <v>418</v>
      </c>
      <c r="G260" s="251"/>
      <c r="H260" s="255">
        <v>4.2000000000000002</v>
      </c>
      <c r="I260" s="256"/>
      <c r="J260" s="251"/>
      <c r="K260" s="251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148</v>
      </c>
      <c r="AU260" s="261" t="s">
        <v>86</v>
      </c>
      <c r="AV260" s="13" t="s">
        <v>86</v>
      </c>
      <c r="AW260" s="13" t="s">
        <v>32</v>
      </c>
      <c r="AX260" s="13" t="s">
        <v>76</v>
      </c>
      <c r="AY260" s="261" t="s">
        <v>139</v>
      </c>
    </row>
    <row r="261" s="13" customFormat="1">
      <c r="A261" s="13"/>
      <c r="B261" s="250"/>
      <c r="C261" s="251"/>
      <c r="D261" s="252" t="s">
        <v>148</v>
      </c>
      <c r="E261" s="253" t="s">
        <v>1</v>
      </c>
      <c r="F261" s="254" t="s">
        <v>420</v>
      </c>
      <c r="G261" s="251"/>
      <c r="H261" s="255">
        <v>45.450000000000003</v>
      </c>
      <c r="I261" s="256"/>
      <c r="J261" s="251"/>
      <c r="K261" s="251"/>
      <c r="L261" s="257"/>
      <c r="M261" s="258"/>
      <c r="N261" s="259"/>
      <c r="O261" s="259"/>
      <c r="P261" s="259"/>
      <c r="Q261" s="259"/>
      <c r="R261" s="259"/>
      <c r="S261" s="259"/>
      <c r="T261" s="26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1" t="s">
        <v>148</v>
      </c>
      <c r="AU261" s="261" t="s">
        <v>86</v>
      </c>
      <c r="AV261" s="13" t="s">
        <v>86</v>
      </c>
      <c r="AW261" s="13" t="s">
        <v>32</v>
      </c>
      <c r="AX261" s="13" t="s">
        <v>76</v>
      </c>
      <c r="AY261" s="261" t="s">
        <v>139</v>
      </c>
    </row>
    <row r="262" s="13" customFormat="1">
      <c r="A262" s="13"/>
      <c r="B262" s="250"/>
      <c r="C262" s="251"/>
      <c r="D262" s="252" t="s">
        <v>148</v>
      </c>
      <c r="E262" s="253" t="s">
        <v>1</v>
      </c>
      <c r="F262" s="254" t="s">
        <v>554</v>
      </c>
      <c r="G262" s="251"/>
      <c r="H262" s="255">
        <v>-33.447000000000003</v>
      </c>
      <c r="I262" s="256"/>
      <c r="J262" s="251"/>
      <c r="K262" s="251"/>
      <c r="L262" s="257"/>
      <c r="M262" s="258"/>
      <c r="N262" s="259"/>
      <c r="O262" s="259"/>
      <c r="P262" s="259"/>
      <c r="Q262" s="259"/>
      <c r="R262" s="259"/>
      <c r="S262" s="259"/>
      <c r="T262" s="26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1" t="s">
        <v>148</v>
      </c>
      <c r="AU262" s="261" t="s">
        <v>86</v>
      </c>
      <c r="AV262" s="13" t="s">
        <v>86</v>
      </c>
      <c r="AW262" s="13" t="s">
        <v>32</v>
      </c>
      <c r="AX262" s="13" t="s">
        <v>76</v>
      </c>
      <c r="AY262" s="261" t="s">
        <v>139</v>
      </c>
    </row>
    <row r="263" s="14" customFormat="1">
      <c r="A263" s="14"/>
      <c r="B263" s="262"/>
      <c r="C263" s="263"/>
      <c r="D263" s="252" t="s">
        <v>148</v>
      </c>
      <c r="E263" s="264" t="s">
        <v>100</v>
      </c>
      <c r="F263" s="265" t="s">
        <v>150</v>
      </c>
      <c r="G263" s="263"/>
      <c r="H263" s="266">
        <v>418.22399999999999</v>
      </c>
      <c r="I263" s="267"/>
      <c r="J263" s="263"/>
      <c r="K263" s="263"/>
      <c r="L263" s="268"/>
      <c r="M263" s="269"/>
      <c r="N263" s="270"/>
      <c r="O263" s="270"/>
      <c r="P263" s="270"/>
      <c r="Q263" s="270"/>
      <c r="R263" s="270"/>
      <c r="S263" s="270"/>
      <c r="T263" s="27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2" t="s">
        <v>148</v>
      </c>
      <c r="AU263" s="272" t="s">
        <v>86</v>
      </c>
      <c r="AV263" s="14" t="s">
        <v>146</v>
      </c>
      <c r="AW263" s="14" t="s">
        <v>32</v>
      </c>
      <c r="AX263" s="14" t="s">
        <v>84</v>
      </c>
      <c r="AY263" s="272" t="s">
        <v>139</v>
      </c>
    </row>
    <row r="264" s="2" customFormat="1" ht="21.75" customHeight="1">
      <c r="A264" s="39"/>
      <c r="B264" s="40"/>
      <c r="C264" s="237" t="s">
        <v>219</v>
      </c>
      <c r="D264" s="237" t="s">
        <v>141</v>
      </c>
      <c r="E264" s="238" t="s">
        <v>190</v>
      </c>
      <c r="F264" s="239" t="s">
        <v>191</v>
      </c>
      <c r="G264" s="240" t="s">
        <v>192</v>
      </c>
      <c r="H264" s="241">
        <v>773.71400000000006</v>
      </c>
      <c r="I264" s="242"/>
      <c r="J264" s="243">
        <f>ROUND(I264*H264,2)</f>
        <v>0</v>
      </c>
      <c r="K264" s="239" t="s">
        <v>145</v>
      </c>
      <c r="L264" s="45"/>
      <c r="M264" s="244" t="s">
        <v>1</v>
      </c>
      <c r="N264" s="245" t="s">
        <v>41</v>
      </c>
      <c r="O264" s="92"/>
      <c r="P264" s="246">
        <f>O264*H264</f>
        <v>0</v>
      </c>
      <c r="Q264" s="246">
        <v>0</v>
      </c>
      <c r="R264" s="246">
        <f>Q264*H264</f>
        <v>0</v>
      </c>
      <c r="S264" s="246">
        <v>0</v>
      </c>
      <c r="T264" s="24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8" t="s">
        <v>146</v>
      </c>
      <c r="AT264" s="248" t="s">
        <v>141</v>
      </c>
      <c r="AU264" s="248" t="s">
        <v>86</v>
      </c>
      <c r="AY264" s="18" t="s">
        <v>139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8" t="s">
        <v>84</v>
      </c>
      <c r="BK264" s="249">
        <f>ROUND(I264*H264,2)</f>
        <v>0</v>
      </c>
      <c r="BL264" s="18" t="s">
        <v>146</v>
      </c>
      <c r="BM264" s="248" t="s">
        <v>555</v>
      </c>
    </row>
    <row r="265" s="13" customFormat="1">
      <c r="A265" s="13"/>
      <c r="B265" s="250"/>
      <c r="C265" s="251"/>
      <c r="D265" s="252" t="s">
        <v>148</v>
      </c>
      <c r="E265" s="253" t="s">
        <v>1</v>
      </c>
      <c r="F265" s="254" t="s">
        <v>194</v>
      </c>
      <c r="G265" s="251"/>
      <c r="H265" s="255">
        <v>773.71400000000006</v>
      </c>
      <c r="I265" s="256"/>
      <c r="J265" s="251"/>
      <c r="K265" s="251"/>
      <c r="L265" s="257"/>
      <c r="M265" s="258"/>
      <c r="N265" s="259"/>
      <c r="O265" s="259"/>
      <c r="P265" s="259"/>
      <c r="Q265" s="259"/>
      <c r="R265" s="259"/>
      <c r="S265" s="259"/>
      <c r="T265" s="26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1" t="s">
        <v>148</v>
      </c>
      <c r="AU265" s="261" t="s">
        <v>86</v>
      </c>
      <c r="AV265" s="13" t="s">
        <v>86</v>
      </c>
      <c r="AW265" s="13" t="s">
        <v>32</v>
      </c>
      <c r="AX265" s="13" t="s">
        <v>76</v>
      </c>
      <c r="AY265" s="261" t="s">
        <v>139</v>
      </c>
    </row>
    <row r="266" s="14" customFormat="1">
      <c r="A266" s="14"/>
      <c r="B266" s="262"/>
      <c r="C266" s="263"/>
      <c r="D266" s="252" t="s">
        <v>148</v>
      </c>
      <c r="E266" s="264" t="s">
        <v>1</v>
      </c>
      <c r="F266" s="265" t="s">
        <v>150</v>
      </c>
      <c r="G266" s="263"/>
      <c r="H266" s="266">
        <v>773.71400000000006</v>
      </c>
      <c r="I266" s="267"/>
      <c r="J266" s="263"/>
      <c r="K266" s="263"/>
      <c r="L266" s="268"/>
      <c r="M266" s="269"/>
      <c r="N266" s="270"/>
      <c r="O266" s="270"/>
      <c r="P266" s="270"/>
      <c r="Q266" s="270"/>
      <c r="R266" s="270"/>
      <c r="S266" s="270"/>
      <c r="T266" s="27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2" t="s">
        <v>148</v>
      </c>
      <c r="AU266" s="272" t="s">
        <v>86</v>
      </c>
      <c r="AV266" s="14" t="s">
        <v>146</v>
      </c>
      <c r="AW266" s="14" t="s">
        <v>32</v>
      </c>
      <c r="AX266" s="14" t="s">
        <v>84</v>
      </c>
      <c r="AY266" s="272" t="s">
        <v>139</v>
      </c>
    </row>
    <row r="267" s="2" customFormat="1" ht="16.5" customHeight="1">
      <c r="A267" s="39"/>
      <c r="B267" s="40"/>
      <c r="C267" s="237" t="s">
        <v>222</v>
      </c>
      <c r="D267" s="237" t="s">
        <v>141</v>
      </c>
      <c r="E267" s="238" t="s">
        <v>196</v>
      </c>
      <c r="F267" s="239" t="s">
        <v>197</v>
      </c>
      <c r="G267" s="240" t="s">
        <v>158</v>
      </c>
      <c r="H267" s="241">
        <v>418.22399999999999</v>
      </c>
      <c r="I267" s="242"/>
      <c r="J267" s="243">
        <f>ROUND(I267*H267,2)</f>
        <v>0</v>
      </c>
      <c r="K267" s="239" t="s">
        <v>145</v>
      </c>
      <c r="L267" s="45"/>
      <c r="M267" s="244" t="s">
        <v>1</v>
      </c>
      <c r="N267" s="245" t="s">
        <v>41</v>
      </c>
      <c r="O267" s="92"/>
      <c r="P267" s="246">
        <f>O267*H267</f>
        <v>0</v>
      </c>
      <c r="Q267" s="246">
        <v>0</v>
      </c>
      <c r="R267" s="246">
        <f>Q267*H267</f>
        <v>0</v>
      </c>
      <c r="S267" s="246">
        <v>0</v>
      </c>
      <c r="T267" s="24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8" t="s">
        <v>146</v>
      </c>
      <c r="AT267" s="248" t="s">
        <v>141</v>
      </c>
      <c r="AU267" s="248" t="s">
        <v>86</v>
      </c>
      <c r="AY267" s="18" t="s">
        <v>139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8" t="s">
        <v>84</v>
      </c>
      <c r="BK267" s="249">
        <f>ROUND(I267*H267,2)</f>
        <v>0</v>
      </c>
      <c r="BL267" s="18" t="s">
        <v>146</v>
      </c>
      <c r="BM267" s="248" t="s">
        <v>556</v>
      </c>
    </row>
    <row r="268" s="13" customFormat="1">
      <c r="A268" s="13"/>
      <c r="B268" s="250"/>
      <c r="C268" s="251"/>
      <c r="D268" s="252" t="s">
        <v>148</v>
      </c>
      <c r="E268" s="253" t="s">
        <v>1</v>
      </c>
      <c r="F268" s="254" t="s">
        <v>100</v>
      </c>
      <c r="G268" s="251"/>
      <c r="H268" s="255">
        <v>418.22399999999999</v>
      </c>
      <c r="I268" s="256"/>
      <c r="J268" s="251"/>
      <c r="K268" s="251"/>
      <c r="L268" s="257"/>
      <c r="M268" s="258"/>
      <c r="N268" s="259"/>
      <c r="O268" s="259"/>
      <c r="P268" s="259"/>
      <c r="Q268" s="259"/>
      <c r="R268" s="259"/>
      <c r="S268" s="259"/>
      <c r="T268" s="26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1" t="s">
        <v>148</v>
      </c>
      <c r="AU268" s="261" t="s">
        <v>86</v>
      </c>
      <c r="AV268" s="13" t="s">
        <v>86</v>
      </c>
      <c r="AW268" s="13" t="s">
        <v>32</v>
      </c>
      <c r="AX268" s="13" t="s">
        <v>76</v>
      </c>
      <c r="AY268" s="261" t="s">
        <v>139</v>
      </c>
    </row>
    <row r="269" s="14" customFormat="1">
      <c r="A269" s="14"/>
      <c r="B269" s="262"/>
      <c r="C269" s="263"/>
      <c r="D269" s="252" t="s">
        <v>148</v>
      </c>
      <c r="E269" s="264" t="s">
        <v>1</v>
      </c>
      <c r="F269" s="265" t="s">
        <v>150</v>
      </c>
      <c r="G269" s="263"/>
      <c r="H269" s="266">
        <v>418.22399999999999</v>
      </c>
      <c r="I269" s="267"/>
      <c r="J269" s="263"/>
      <c r="K269" s="263"/>
      <c r="L269" s="268"/>
      <c r="M269" s="269"/>
      <c r="N269" s="270"/>
      <c r="O269" s="270"/>
      <c r="P269" s="270"/>
      <c r="Q269" s="270"/>
      <c r="R269" s="270"/>
      <c r="S269" s="270"/>
      <c r="T269" s="27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2" t="s">
        <v>148</v>
      </c>
      <c r="AU269" s="272" t="s">
        <v>86</v>
      </c>
      <c r="AV269" s="14" t="s">
        <v>146</v>
      </c>
      <c r="AW269" s="14" t="s">
        <v>32</v>
      </c>
      <c r="AX269" s="14" t="s">
        <v>84</v>
      </c>
      <c r="AY269" s="272" t="s">
        <v>139</v>
      </c>
    </row>
    <row r="270" s="2" customFormat="1" ht="21.75" customHeight="1">
      <c r="A270" s="39"/>
      <c r="B270" s="40"/>
      <c r="C270" s="237" t="s">
        <v>226</v>
      </c>
      <c r="D270" s="237" t="s">
        <v>141</v>
      </c>
      <c r="E270" s="238" t="s">
        <v>557</v>
      </c>
      <c r="F270" s="239" t="s">
        <v>558</v>
      </c>
      <c r="G270" s="240" t="s">
        <v>158</v>
      </c>
      <c r="H270" s="241">
        <v>216.041</v>
      </c>
      <c r="I270" s="242"/>
      <c r="J270" s="243">
        <f>ROUND(I270*H270,2)</f>
        <v>0</v>
      </c>
      <c r="K270" s="239" t="s">
        <v>145</v>
      </c>
      <c r="L270" s="45"/>
      <c r="M270" s="244" t="s">
        <v>1</v>
      </c>
      <c r="N270" s="245" t="s">
        <v>41</v>
      </c>
      <c r="O270" s="92"/>
      <c r="P270" s="246">
        <f>O270*H270</f>
        <v>0</v>
      </c>
      <c r="Q270" s="246">
        <v>0</v>
      </c>
      <c r="R270" s="246">
        <f>Q270*H270</f>
        <v>0</v>
      </c>
      <c r="S270" s="246">
        <v>0</v>
      </c>
      <c r="T270" s="24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8" t="s">
        <v>146</v>
      </c>
      <c r="AT270" s="248" t="s">
        <v>141</v>
      </c>
      <c r="AU270" s="248" t="s">
        <v>86</v>
      </c>
      <c r="AY270" s="18" t="s">
        <v>139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8" t="s">
        <v>84</v>
      </c>
      <c r="BK270" s="249">
        <f>ROUND(I270*H270,2)</f>
        <v>0</v>
      </c>
      <c r="BL270" s="18" t="s">
        <v>146</v>
      </c>
      <c r="BM270" s="248" t="s">
        <v>559</v>
      </c>
    </row>
    <row r="271" s="15" customFormat="1">
      <c r="A271" s="15"/>
      <c r="B271" s="288"/>
      <c r="C271" s="289"/>
      <c r="D271" s="252" t="s">
        <v>148</v>
      </c>
      <c r="E271" s="290" t="s">
        <v>1</v>
      </c>
      <c r="F271" s="291" t="s">
        <v>560</v>
      </c>
      <c r="G271" s="289"/>
      <c r="H271" s="290" t="s">
        <v>1</v>
      </c>
      <c r="I271" s="292"/>
      <c r="J271" s="289"/>
      <c r="K271" s="289"/>
      <c r="L271" s="293"/>
      <c r="M271" s="294"/>
      <c r="N271" s="295"/>
      <c r="O271" s="295"/>
      <c r="P271" s="295"/>
      <c r="Q271" s="295"/>
      <c r="R271" s="295"/>
      <c r="S271" s="295"/>
      <c r="T271" s="29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97" t="s">
        <v>148</v>
      </c>
      <c r="AU271" s="297" t="s">
        <v>86</v>
      </c>
      <c r="AV271" s="15" t="s">
        <v>84</v>
      </c>
      <c r="AW271" s="15" t="s">
        <v>32</v>
      </c>
      <c r="AX271" s="15" t="s">
        <v>76</v>
      </c>
      <c r="AY271" s="297" t="s">
        <v>139</v>
      </c>
    </row>
    <row r="272" s="15" customFormat="1">
      <c r="A272" s="15"/>
      <c r="B272" s="288"/>
      <c r="C272" s="289"/>
      <c r="D272" s="252" t="s">
        <v>148</v>
      </c>
      <c r="E272" s="290" t="s">
        <v>1</v>
      </c>
      <c r="F272" s="291" t="s">
        <v>487</v>
      </c>
      <c r="G272" s="289"/>
      <c r="H272" s="290" t="s">
        <v>1</v>
      </c>
      <c r="I272" s="292"/>
      <c r="J272" s="289"/>
      <c r="K272" s="289"/>
      <c r="L272" s="293"/>
      <c r="M272" s="294"/>
      <c r="N272" s="295"/>
      <c r="O272" s="295"/>
      <c r="P272" s="295"/>
      <c r="Q272" s="295"/>
      <c r="R272" s="295"/>
      <c r="S272" s="295"/>
      <c r="T272" s="29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97" t="s">
        <v>148</v>
      </c>
      <c r="AU272" s="297" t="s">
        <v>86</v>
      </c>
      <c r="AV272" s="15" t="s">
        <v>84</v>
      </c>
      <c r="AW272" s="15" t="s">
        <v>32</v>
      </c>
      <c r="AX272" s="15" t="s">
        <v>76</v>
      </c>
      <c r="AY272" s="297" t="s">
        <v>139</v>
      </c>
    </row>
    <row r="273" s="13" customFormat="1">
      <c r="A273" s="13"/>
      <c r="B273" s="250"/>
      <c r="C273" s="251"/>
      <c r="D273" s="252" t="s">
        <v>148</v>
      </c>
      <c r="E273" s="253" t="s">
        <v>1</v>
      </c>
      <c r="F273" s="254" t="s">
        <v>561</v>
      </c>
      <c r="G273" s="251"/>
      <c r="H273" s="255">
        <v>1.206</v>
      </c>
      <c r="I273" s="256"/>
      <c r="J273" s="251"/>
      <c r="K273" s="251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148</v>
      </c>
      <c r="AU273" s="261" t="s">
        <v>86</v>
      </c>
      <c r="AV273" s="13" t="s">
        <v>86</v>
      </c>
      <c r="AW273" s="13" t="s">
        <v>32</v>
      </c>
      <c r="AX273" s="13" t="s">
        <v>76</v>
      </c>
      <c r="AY273" s="261" t="s">
        <v>139</v>
      </c>
    </row>
    <row r="274" s="13" customFormat="1">
      <c r="A274" s="13"/>
      <c r="B274" s="250"/>
      <c r="C274" s="251"/>
      <c r="D274" s="252" t="s">
        <v>148</v>
      </c>
      <c r="E274" s="253" t="s">
        <v>1</v>
      </c>
      <c r="F274" s="254" t="s">
        <v>562</v>
      </c>
      <c r="G274" s="251"/>
      <c r="H274" s="255">
        <v>1.206</v>
      </c>
      <c r="I274" s="256"/>
      <c r="J274" s="251"/>
      <c r="K274" s="251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148</v>
      </c>
      <c r="AU274" s="261" t="s">
        <v>86</v>
      </c>
      <c r="AV274" s="13" t="s">
        <v>86</v>
      </c>
      <c r="AW274" s="13" t="s">
        <v>32</v>
      </c>
      <c r="AX274" s="13" t="s">
        <v>76</v>
      </c>
      <c r="AY274" s="261" t="s">
        <v>139</v>
      </c>
    </row>
    <row r="275" s="13" customFormat="1">
      <c r="A275" s="13"/>
      <c r="B275" s="250"/>
      <c r="C275" s="251"/>
      <c r="D275" s="252" t="s">
        <v>148</v>
      </c>
      <c r="E275" s="253" t="s">
        <v>1</v>
      </c>
      <c r="F275" s="254" t="s">
        <v>563</v>
      </c>
      <c r="G275" s="251"/>
      <c r="H275" s="255">
        <v>1.206</v>
      </c>
      <c r="I275" s="256"/>
      <c r="J275" s="251"/>
      <c r="K275" s="251"/>
      <c r="L275" s="257"/>
      <c r="M275" s="258"/>
      <c r="N275" s="259"/>
      <c r="O275" s="259"/>
      <c r="P275" s="259"/>
      <c r="Q275" s="259"/>
      <c r="R275" s="259"/>
      <c r="S275" s="259"/>
      <c r="T275" s="26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1" t="s">
        <v>148</v>
      </c>
      <c r="AU275" s="261" t="s">
        <v>86</v>
      </c>
      <c r="AV275" s="13" t="s">
        <v>86</v>
      </c>
      <c r="AW275" s="13" t="s">
        <v>32</v>
      </c>
      <c r="AX275" s="13" t="s">
        <v>76</v>
      </c>
      <c r="AY275" s="261" t="s">
        <v>139</v>
      </c>
    </row>
    <row r="276" s="13" customFormat="1">
      <c r="A276" s="13"/>
      <c r="B276" s="250"/>
      <c r="C276" s="251"/>
      <c r="D276" s="252" t="s">
        <v>148</v>
      </c>
      <c r="E276" s="253" t="s">
        <v>1</v>
      </c>
      <c r="F276" s="254" t="s">
        <v>564</v>
      </c>
      <c r="G276" s="251"/>
      <c r="H276" s="255">
        <v>1.206</v>
      </c>
      <c r="I276" s="256"/>
      <c r="J276" s="251"/>
      <c r="K276" s="251"/>
      <c r="L276" s="257"/>
      <c r="M276" s="258"/>
      <c r="N276" s="259"/>
      <c r="O276" s="259"/>
      <c r="P276" s="259"/>
      <c r="Q276" s="259"/>
      <c r="R276" s="259"/>
      <c r="S276" s="259"/>
      <c r="T276" s="26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1" t="s">
        <v>148</v>
      </c>
      <c r="AU276" s="261" t="s">
        <v>86</v>
      </c>
      <c r="AV276" s="13" t="s">
        <v>86</v>
      </c>
      <c r="AW276" s="13" t="s">
        <v>32</v>
      </c>
      <c r="AX276" s="13" t="s">
        <v>76</v>
      </c>
      <c r="AY276" s="261" t="s">
        <v>139</v>
      </c>
    </row>
    <row r="277" s="13" customFormat="1">
      <c r="A277" s="13"/>
      <c r="B277" s="250"/>
      <c r="C277" s="251"/>
      <c r="D277" s="252" t="s">
        <v>148</v>
      </c>
      <c r="E277" s="253" t="s">
        <v>1</v>
      </c>
      <c r="F277" s="254" t="s">
        <v>565</v>
      </c>
      <c r="G277" s="251"/>
      <c r="H277" s="255">
        <v>1.206</v>
      </c>
      <c r="I277" s="256"/>
      <c r="J277" s="251"/>
      <c r="K277" s="251"/>
      <c r="L277" s="257"/>
      <c r="M277" s="258"/>
      <c r="N277" s="259"/>
      <c r="O277" s="259"/>
      <c r="P277" s="259"/>
      <c r="Q277" s="259"/>
      <c r="R277" s="259"/>
      <c r="S277" s="259"/>
      <c r="T277" s="26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1" t="s">
        <v>148</v>
      </c>
      <c r="AU277" s="261" t="s">
        <v>86</v>
      </c>
      <c r="AV277" s="13" t="s">
        <v>86</v>
      </c>
      <c r="AW277" s="13" t="s">
        <v>32</v>
      </c>
      <c r="AX277" s="13" t="s">
        <v>76</v>
      </c>
      <c r="AY277" s="261" t="s">
        <v>139</v>
      </c>
    </row>
    <row r="278" s="13" customFormat="1">
      <c r="A278" s="13"/>
      <c r="B278" s="250"/>
      <c r="C278" s="251"/>
      <c r="D278" s="252" t="s">
        <v>148</v>
      </c>
      <c r="E278" s="253" t="s">
        <v>1</v>
      </c>
      <c r="F278" s="254" t="s">
        <v>566</v>
      </c>
      <c r="G278" s="251"/>
      <c r="H278" s="255">
        <v>1.206</v>
      </c>
      <c r="I278" s="256"/>
      <c r="J278" s="251"/>
      <c r="K278" s="251"/>
      <c r="L278" s="257"/>
      <c r="M278" s="258"/>
      <c r="N278" s="259"/>
      <c r="O278" s="259"/>
      <c r="P278" s="259"/>
      <c r="Q278" s="259"/>
      <c r="R278" s="259"/>
      <c r="S278" s="259"/>
      <c r="T278" s="26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1" t="s">
        <v>148</v>
      </c>
      <c r="AU278" s="261" t="s">
        <v>86</v>
      </c>
      <c r="AV278" s="13" t="s">
        <v>86</v>
      </c>
      <c r="AW278" s="13" t="s">
        <v>32</v>
      </c>
      <c r="AX278" s="13" t="s">
        <v>76</v>
      </c>
      <c r="AY278" s="261" t="s">
        <v>139</v>
      </c>
    </row>
    <row r="279" s="13" customFormat="1">
      <c r="A279" s="13"/>
      <c r="B279" s="250"/>
      <c r="C279" s="251"/>
      <c r="D279" s="252" t="s">
        <v>148</v>
      </c>
      <c r="E279" s="253" t="s">
        <v>1</v>
      </c>
      <c r="F279" s="254" t="s">
        <v>567</v>
      </c>
      <c r="G279" s="251"/>
      <c r="H279" s="255">
        <v>1.206</v>
      </c>
      <c r="I279" s="256"/>
      <c r="J279" s="251"/>
      <c r="K279" s="251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148</v>
      </c>
      <c r="AU279" s="261" t="s">
        <v>86</v>
      </c>
      <c r="AV279" s="13" t="s">
        <v>86</v>
      </c>
      <c r="AW279" s="13" t="s">
        <v>32</v>
      </c>
      <c r="AX279" s="13" t="s">
        <v>76</v>
      </c>
      <c r="AY279" s="261" t="s">
        <v>139</v>
      </c>
    </row>
    <row r="280" s="13" customFormat="1">
      <c r="A280" s="13"/>
      <c r="B280" s="250"/>
      <c r="C280" s="251"/>
      <c r="D280" s="252" t="s">
        <v>148</v>
      </c>
      <c r="E280" s="253" t="s">
        <v>1</v>
      </c>
      <c r="F280" s="254" t="s">
        <v>568</v>
      </c>
      <c r="G280" s="251"/>
      <c r="H280" s="255">
        <v>1.206</v>
      </c>
      <c r="I280" s="256"/>
      <c r="J280" s="251"/>
      <c r="K280" s="251"/>
      <c r="L280" s="257"/>
      <c r="M280" s="258"/>
      <c r="N280" s="259"/>
      <c r="O280" s="259"/>
      <c r="P280" s="259"/>
      <c r="Q280" s="259"/>
      <c r="R280" s="259"/>
      <c r="S280" s="259"/>
      <c r="T280" s="26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1" t="s">
        <v>148</v>
      </c>
      <c r="AU280" s="261" t="s">
        <v>86</v>
      </c>
      <c r="AV280" s="13" t="s">
        <v>86</v>
      </c>
      <c r="AW280" s="13" t="s">
        <v>32</v>
      </c>
      <c r="AX280" s="13" t="s">
        <v>76</v>
      </c>
      <c r="AY280" s="261" t="s">
        <v>139</v>
      </c>
    </row>
    <row r="281" s="13" customFormat="1">
      <c r="A281" s="13"/>
      <c r="B281" s="250"/>
      <c r="C281" s="251"/>
      <c r="D281" s="252" t="s">
        <v>148</v>
      </c>
      <c r="E281" s="253" t="s">
        <v>1</v>
      </c>
      <c r="F281" s="254" t="s">
        <v>569</v>
      </c>
      <c r="G281" s="251"/>
      <c r="H281" s="255">
        <v>105.134</v>
      </c>
      <c r="I281" s="256"/>
      <c r="J281" s="251"/>
      <c r="K281" s="251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148</v>
      </c>
      <c r="AU281" s="261" t="s">
        <v>86</v>
      </c>
      <c r="AV281" s="13" t="s">
        <v>86</v>
      </c>
      <c r="AW281" s="13" t="s">
        <v>32</v>
      </c>
      <c r="AX281" s="13" t="s">
        <v>76</v>
      </c>
      <c r="AY281" s="261" t="s">
        <v>139</v>
      </c>
    </row>
    <row r="282" s="13" customFormat="1">
      <c r="A282" s="13"/>
      <c r="B282" s="250"/>
      <c r="C282" s="251"/>
      <c r="D282" s="252" t="s">
        <v>148</v>
      </c>
      <c r="E282" s="253" t="s">
        <v>1</v>
      </c>
      <c r="F282" s="254" t="s">
        <v>570</v>
      </c>
      <c r="G282" s="251"/>
      <c r="H282" s="255">
        <v>52.404000000000003</v>
      </c>
      <c r="I282" s="256"/>
      <c r="J282" s="251"/>
      <c r="K282" s="251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148</v>
      </c>
      <c r="AU282" s="261" t="s">
        <v>86</v>
      </c>
      <c r="AV282" s="13" t="s">
        <v>86</v>
      </c>
      <c r="AW282" s="13" t="s">
        <v>32</v>
      </c>
      <c r="AX282" s="13" t="s">
        <v>76</v>
      </c>
      <c r="AY282" s="261" t="s">
        <v>139</v>
      </c>
    </row>
    <row r="283" s="13" customFormat="1">
      <c r="A283" s="13"/>
      <c r="B283" s="250"/>
      <c r="C283" s="251"/>
      <c r="D283" s="252" t="s">
        <v>148</v>
      </c>
      <c r="E283" s="253" t="s">
        <v>1</v>
      </c>
      <c r="F283" s="254" t="s">
        <v>571</v>
      </c>
      <c r="G283" s="251"/>
      <c r="H283" s="255">
        <v>15.408</v>
      </c>
      <c r="I283" s="256"/>
      <c r="J283" s="251"/>
      <c r="K283" s="251"/>
      <c r="L283" s="257"/>
      <c r="M283" s="258"/>
      <c r="N283" s="259"/>
      <c r="O283" s="259"/>
      <c r="P283" s="259"/>
      <c r="Q283" s="259"/>
      <c r="R283" s="259"/>
      <c r="S283" s="259"/>
      <c r="T283" s="26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1" t="s">
        <v>148</v>
      </c>
      <c r="AU283" s="261" t="s">
        <v>86</v>
      </c>
      <c r="AV283" s="13" t="s">
        <v>86</v>
      </c>
      <c r="AW283" s="13" t="s">
        <v>32</v>
      </c>
      <c r="AX283" s="13" t="s">
        <v>76</v>
      </c>
      <c r="AY283" s="261" t="s">
        <v>139</v>
      </c>
    </row>
    <row r="284" s="16" customFormat="1">
      <c r="A284" s="16"/>
      <c r="B284" s="298"/>
      <c r="C284" s="299"/>
      <c r="D284" s="252" t="s">
        <v>148</v>
      </c>
      <c r="E284" s="300" t="s">
        <v>572</v>
      </c>
      <c r="F284" s="301" t="s">
        <v>466</v>
      </c>
      <c r="G284" s="299"/>
      <c r="H284" s="302">
        <v>182.59399999999999</v>
      </c>
      <c r="I284" s="303"/>
      <c r="J284" s="299"/>
      <c r="K284" s="299"/>
      <c r="L284" s="304"/>
      <c r="M284" s="305"/>
      <c r="N284" s="306"/>
      <c r="O284" s="306"/>
      <c r="P284" s="306"/>
      <c r="Q284" s="306"/>
      <c r="R284" s="306"/>
      <c r="S284" s="306"/>
      <c r="T284" s="307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308" t="s">
        <v>148</v>
      </c>
      <c r="AU284" s="308" t="s">
        <v>86</v>
      </c>
      <c r="AV284" s="16" t="s">
        <v>155</v>
      </c>
      <c r="AW284" s="16" t="s">
        <v>32</v>
      </c>
      <c r="AX284" s="16" t="s">
        <v>76</v>
      </c>
      <c r="AY284" s="308" t="s">
        <v>139</v>
      </c>
    </row>
    <row r="285" s="15" customFormat="1">
      <c r="A285" s="15"/>
      <c r="B285" s="288"/>
      <c r="C285" s="289"/>
      <c r="D285" s="252" t="s">
        <v>148</v>
      </c>
      <c r="E285" s="290" t="s">
        <v>1</v>
      </c>
      <c r="F285" s="291" t="s">
        <v>573</v>
      </c>
      <c r="G285" s="289"/>
      <c r="H285" s="290" t="s">
        <v>1</v>
      </c>
      <c r="I285" s="292"/>
      <c r="J285" s="289"/>
      <c r="K285" s="289"/>
      <c r="L285" s="293"/>
      <c r="M285" s="294"/>
      <c r="N285" s="295"/>
      <c r="O285" s="295"/>
      <c r="P285" s="295"/>
      <c r="Q285" s="295"/>
      <c r="R285" s="295"/>
      <c r="S285" s="295"/>
      <c r="T285" s="29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97" t="s">
        <v>148</v>
      </c>
      <c r="AU285" s="297" t="s">
        <v>86</v>
      </c>
      <c r="AV285" s="15" t="s">
        <v>84</v>
      </c>
      <c r="AW285" s="15" t="s">
        <v>32</v>
      </c>
      <c r="AX285" s="15" t="s">
        <v>76</v>
      </c>
      <c r="AY285" s="297" t="s">
        <v>139</v>
      </c>
    </row>
    <row r="286" s="15" customFormat="1">
      <c r="A286" s="15"/>
      <c r="B286" s="288"/>
      <c r="C286" s="289"/>
      <c r="D286" s="252" t="s">
        <v>148</v>
      </c>
      <c r="E286" s="290" t="s">
        <v>1</v>
      </c>
      <c r="F286" s="291" t="s">
        <v>432</v>
      </c>
      <c r="G286" s="289"/>
      <c r="H286" s="290" t="s">
        <v>1</v>
      </c>
      <c r="I286" s="292"/>
      <c r="J286" s="289"/>
      <c r="K286" s="289"/>
      <c r="L286" s="293"/>
      <c r="M286" s="294"/>
      <c r="N286" s="295"/>
      <c r="O286" s="295"/>
      <c r="P286" s="295"/>
      <c r="Q286" s="295"/>
      <c r="R286" s="295"/>
      <c r="S286" s="295"/>
      <c r="T286" s="296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97" t="s">
        <v>148</v>
      </c>
      <c r="AU286" s="297" t="s">
        <v>86</v>
      </c>
      <c r="AV286" s="15" t="s">
        <v>84</v>
      </c>
      <c r="AW286" s="15" t="s">
        <v>32</v>
      </c>
      <c r="AX286" s="15" t="s">
        <v>76</v>
      </c>
      <c r="AY286" s="297" t="s">
        <v>139</v>
      </c>
    </row>
    <row r="287" s="13" customFormat="1">
      <c r="A287" s="13"/>
      <c r="B287" s="250"/>
      <c r="C287" s="251"/>
      <c r="D287" s="252" t="s">
        <v>148</v>
      </c>
      <c r="E287" s="253" t="s">
        <v>1</v>
      </c>
      <c r="F287" s="254" t="s">
        <v>574</v>
      </c>
      <c r="G287" s="251"/>
      <c r="H287" s="255">
        <v>0.33600000000000002</v>
      </c>
      <c r="I287" s="256"/>
      <c r="J287" s="251"/>
      <c r="K287" s="251"/>
      <c r="L287" s="257"/>
      <c r="M287" s="258"/>
      <c r="N287" s="259"/>
      <c r="O287" s="259"/>
      <c r="P287" s="259"/>
      <c r="Q287" s="259"/>
      <c r="R287" s="259"/>
      <c r="S287" s="259"/>
      <c r="T287" s="26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1" t="s">
        <v>148</v>
      </c>
      <c r="AU287" s="261" t="s">
        <v>86</v>
      </c>
      <c r="AV287" s="13" t="s">
        <v>86</v>
      </c>
      <c r="AW287" s="13" t="s">
        <v>32</v>
      </c>
      <c r="AX287" s="13" t="s">
        <v>76</v>
      </c>
      <c r="AY287" s="261" t="s">
        <v>139</v>
      </c>
    </row>
    <row r="288" s="13" customFormat="1">
      <c r="A288" s="13"/>
      <c r="B288" s="250"/>
      <c r="C288" s="251"/>
      <c r="D288" s="252" t="s">
        <v>148</v>
      </c>
      <c r="E288" s="253" t="s">
        <v>1</v>
      </c>
      <c r="F288" s="254" t="s">
        <v>575</v>
      </c>
      <c r="G288" s="251"/>
      <c r="H288" s="255">
        <v>2.028</v>
      </c>
      <c r="I288" s="256"/>
      <c r="J288" s="251"/>
      <c r="K288" s="251"/>
      <c r="L288" s="257"/>
      <c r="M288" s="258"/>
      <c r="N288" s="259"/>
      <c r="O288" s="259"/>
      <c r="P288" s="259"/>
      <c r="Q288" s="259"/>
      <c r="R288" s="259"/>
      <c r="S288" s="259"/>
      <c r="T288" s="26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1" t="s">
        <v>148</v>
      </c>
      <c r="AU288" s="261" t="s">
        <v>86</v>
      </c>
      <c r="AV288" s="13" t="s">
        <v>86</v>
      </c>
      <c r="AW288" s="13" t="s">
        <v>32</v>
      </c>
      <c r="AX288" s="13" t="s">
        <v>76</v>
      </c>
      <c r="AY288" s="261" t="s">
        <v>139</v>
      </c>
    </row>
    <row r="289" s="13" customFormat="1">
      <c r="A289" s="13"/>
      <c r="B289" s="250"/>
      <c r="C289" s="251"/>
      <c r="D289" s="252" t="s">
        <v>148</v>
      </c>
      <c r="E289" s="253" t="s">
        <v>1</v>
      </c>
      <c r="F289" s="254" t="s">
        <v>576</v>
      </c>
      <c r="G289" s="251"/>
      <c r="H289" s="255">
        <v>1.292</v>
      </c>
      <c r="I289" s="256"/>
      <c r="J289" s="251"/>
      <c r="K289" s="251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148</v>
      </c>
      <c r="AU289" s="261" t="s">
        <v>86</v>
      </c>
      <c r="AV289" s="13" t="s">
        <v>86</v>
      </c>
      <c r="AW289" s="13" t="s">
        <v>32</v>
      </c>
      <c r="AX289" s="13" t="s">
        <v>76</v>
      </c>
      <c r="AY289" s="261" t="s">
        <v>139</v>
      </c>
    </row>
    <row r="290" s="13" customFormat="1">
      <c r="A290" s="13"/>
      <c r="B290" s="250"/>
      <c r="C290" s="251"/>
      <c r="D290" s="252" t="s">
        <v>148</v>
      </c>
      <c r="E290" s="253" t="s">
        <v>1</v>
      </c>
      <c r="F290" s="254" t="s">
        <v>577</v>
      </c>
      <c r="G290" s="251"/>
      <c r="H290" s="255">
        <v>1.0800000000000001</v>
      </c>
      <c r="I290" s="256"/>
      <c r="J290" s="251"/>
      <c r="K290" s="251"/>
      <c r="L290" s="257"/>
      <c r="M290" s="258"/>
      <c r="N290" s="259"/>
      <c r="O290" s="259"/>
      <c r="P290" s="259"/>
      <c r="Q290" s="259"/>
      <c r="R290" s="259"/>
      <c r="S290" s="259"/>
      <c r="T290" s="26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1" t="s">
        <v>148</v>
      </c>
      <c r="AU290" s="261" t="s">
        <v>86</v>
      </c>
      <c r="AV290" s="13" t="s">
        <v>86</v>
      </c>
      <c r="AW290" s="13" t="s">
        <v>32</v>
      </c>
      <c r="AX290" s="13" t="s">
        <v>76</v>
      </c>
      <c r="AY290" s="261" t="s">
        <v>139</v>
      </c>
    </row>
    <row r="291" s="13" customFormat="1">
      <c r="A291" s="13"/>
      <c r="B291" s="250"/>
      <c r="C291" s="251"/>
      <c r="D291" s="252" t="s">
        <v>148</v>
      </c>
      <c r="E291" s="253" t="s">
        <v>1</v>
      </c>
      <c r="F291" s="254" t="s">
        <v>578</v>
      </c>
      <c r="G291" s="251"/>
      <c r="H291" s="255">
        <v>1.292</v>
      </c>
      <c r="I291" s="256"/>
      <c r="J291" s="251"/>
      <c r="K291" s="251"/>
      <c r="L291" s="257"/>
      <c r="M291" s="258"/>
      <c r="N291" s="259"/>
      <c r="O291" s="259"/>
      <c r="P291" s="259"/>
      <c r="Q291" s="259"/>
      <c r="R291" s="259"/>
      <c r="S291" s="259"/>
      <c r="T291" s="26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1" t="s">
        <v>148</v>
      </c>
      <c r="AU291" s="261" t="s">
        <v>86</v>
      </c>
      <c r="AV291" s="13" t="s">
        <v>86</v>
      </c>
      <c r="AW291" s="13" t="s">
        <v>32</v>
      </c>
      <c r="AX291" s="13" t="s">
        <v>76</v>
      </c>
      <c r="AY291" s="261" t="s">
        <v>139</v>
      </c>
    </row>
    <row r="292" s="13" customFormat="1">
      <c r="A292" s="13"/>
      <c r="B292" s="250"/>
      <c r="C292" s="251"/>
      <c r="D292" s="252" t="s">
        <v>148</v>
      </c>
      <c r="E292" s="253" t="s">
        <v>1</v>
      </c>
      <c r="F292" s="254" t="s">
        <v>579</v>
      </c>
      <c r="G292" s="251"/>
      <c r="H292" s="255">
        <v>0.78000000000000003</v>
      </c>
      <c r="I292" s="256"/>
      <c r="J292" s="251"/>
      <c r="K292" s="251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148</v>
      </c>
      <c r="AU292" s="261" t="s">
        <v>86</v>
      </c>
      <c r="AV292" s="13" t="s">
        <v>86</v>
      </c>
      <c r="AW292" s="13" t="s">
        <v>32</v>
      </c>
      <c r="AX292" s="13" t="s">
        <v>76</v>
      </c>
      <c r="AY292" s="261" t="s">
        <v>139</v>
      </c>
    </row>
    <row r="293" s="13" customFormat="1">
      <c r="A293" s="13"/>
      <c r="B293" s="250"/>
      <c r="C293" s="251"/>
      <c r="D293" s="252" t="s">
        <v>148</v>
      </c>
      <c r="E293" s="253" t="s">
        <v>1</v>
      </c>
      <c r="F293" s="254" t="s">
        <v>580</v>
      </c>
      <c r="G293" s="251"/>
      <c r="H293" s="255">
        <v>0.88400000000000001</v>
      </c>
      <c r="I293" s="256"/>
      <c r="J293" s="251"/>
      <c r="K293" s="251"/>
      <c r="L293" s="257"/>
      <c r="M293" s="258"/>
      <c r="N293" s="259"/>
      <c r="O293" s="259"/>
      <c r="P293" s="259"/>
      <c r="Q293" s="259"/>
      <c r="R293" s="259"/>
      <c r="S293" s="259"/>
      <c r="T293" s="26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1" t="s">
        <v>148</v>
      </c>
      <c r="AU293" s="261" t="s">
        <v>86</v>
      </c>
      <c r="AV293" s="13" t="s">
        <v>86</v>
      </c>
      <c r="AW293" s="13" t="s">
        <v>32</v>
      </c>
      <c r="AX293" s="13" t="s">
        <v>76</v>
      </c>
      <c r="AY293" s="261" t="s">
        <v>139</v>
      </c>
    </row>
    <row r="294" s="13" customFormat="1">
      <c r="A294" s="13"/>
      <c r="B294" s="250"/>
      <c r="C294" s="251"/>
      <c r="D294" s="252" t="s">
        <v>148</v>
      </c>
      <c r="E294" s="253" t="s">
        <v>1</v>
      </c>
      <c r="F294" s="254" t="s">
        <v>581</v>
      </c>
      <c r="G294" s="251"/>
      <c r="H294" s="255">
        <v>1.28</v>
      </c>
      <c r="I294" s="256"/>
      <c r="J294" s="251"/>
      <c r="K294" s="251"/>
      <c r="L294" s="257"/>
      <c r="M294" s="258"/>
      <c r="N294" s="259"/>
      <c r="O294" s="259"/>
      <c r="P294" s="259"/>
      <c r="Q294" s="259"/>
      <c r="R294" s="259"/>
      <c r="S294" s="259"/>
      <c r="T294" s="26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1" t="s">
        <v>148</v>
      </c>
      <c r="AU294" s="261" t="s">
        <v>86</v>
      </c>
      <c r="AV294" s="13" t="s">
        <v>86</v>
      </c>
      <c r="AW294" s="13" t="s">
        <v>32</v>
      </c>
      <c r="AX294" s="13" t="s">
        <v>76</v>
      </c>
      <c r="AY294" s="261" t="s">
        <v>139</v>
      </c>
    </row>
    <row r="295" s="13" customFormat="1">
      <c r="A295" s="13"/>
      <c r="B295" s="250"/>
      <c r="C295" s="251"/>
      <c r="D295" s="252" t="s">
        <v>148</v>
      </c>
      <c r="E295" s="253" t="s">
        <v>1</v>
      </c>
      <c r="F295" s="254" t="s">
        <v>582</v>
      </c>
      <c r="G295" s="251"/>
      <c r="H295" s="255">
        <v>1.0800000000000001</v>
      </c>
      <c r="I295" s="256"/>
      <c r="J295" s="251"/>
      <c r="K295" s="251"/>
      <c r="L295" s="257"/>
      <c r="M295" s="258"/>
      <c r="N295" s="259"/>
      <c r="O295" s="259"/>
      <c r="P295" s="259"/>
      <c r="Q295" s="259"/>
      <c r="R295" s="259"/>
      <c r="S295" s="259"/>
      <c r="T295" s="26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1" t="s">
        <v>148</v>
      </c>
      <c r="AU295" s="261" t="s">
        <v>86</v>
      </c>
      <c r="AV295" s="13" t="s">
        <v>86</v>
      </c>
      <c r="AW295" s="13" t="s">
        <v>32</v>
      </c>
      <c r="AX295" s="13" t="s">
        <v>76</v>
      </c>
      <c r="AY295" s="261" t="s">
        <v>139</v>
      </c>
    </row>
    <row r="296" s="13" customFormat="1">
      <c r="A296" s="13"/>
      <c r="B296" s="250"/>
      <c r="C296" s="251"/>
      <c r="D296" s="252" t="s">
        <v>148</v>
      </c>
      <c r="E296" s="253" t="s">
        <v>1</v>
      </c>
      <c r="F296" s="254" t="s">
        <v>583</v>
      </c>
      <c r="G296" s="251"/>
      <c r="H296" s="255">
        <v>2.2879999999999998</v>
      </c>
      <c r="I296" s="256"/>
      <c r="J296" s="251"/>
      <c r="K296" s="251"/>
      <c r="L296" s="257"/>
      <c r="M296" s="258"/>
      <c r="N296" s="259"/>
      <c r="O296" s="259"/>
      <c r="P296" s="259"/>
      <c r="Q296" s="259"/>
      <c r="R296" s="259"/>
      <c r="S296" s="259"/>
      <c r="T296" s="26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1" t="s">
        <v>148</v>
      </c>
      <c r="AU296" s="261" t="s">
        <v>86</v>
      </c>
      <c r="AV296" s="13" t="s">
        <v>86</v>
      </c>
      <c r="AW296" s="13" t="s">
        <v>32</v>
      </c>
      <c r="AX296" s="13" t="s">
        <v>76</v>
      </c>
      <c r="AY296" s="261" t="s">
        <v>139</v>
      </c>
    </row>
    <row r="297" s="13" customFormat="1">
      <c r="A297" s="13"/>
      <c r="B297" s="250"/>
      <c r="C297" s="251"/>
      <c r="D297" s="252" t="s">
        <v>148</v>
      </c>
      <c r="E297" s="253" t="s">
        <v>1</v>
      </c>
      <c r="F297" s="254" t="s">
        <v>584</v>
      </c>
      <c r="G297" s="251"/>
      <c r="H297" s="255">
        <v>0.624</v>
      </c>
      <c r="I297" s="256"/>
      <c r="J297" s="251"/>
      <c r="K297" s="251"/>
      <c r="L297" s="257"/>
      <c r="M297" s="258"/>
      <c r="N297" s="259"/>
      <c r="O297" s="259"/>
      <c r="P297" s="259"/>
      <c r="Q297" s="259"/>
      <c r="R297" s="259"/>
      <c r="S297" s="259"/>
      <c r="T297" s="26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1" t="s">
        <v>148</v>
      </c>
      <c r="AU297" s="261" t="s">
        <v>86</v>
      </c>
      <c r="AV297" s="13" t="s">
        <v>86</v>
      </c>
      <c r="AW297" s="13" t="s">
        <v>32</v>
      </c>
      <c r="AX297" s="13" t="s">
        <v>76</v>
      </c>
      <c r="AY297" s="261" t="s">
        <v>139</v>
      </c>
    </row>
    <row r="298" s="15" customFormat="1">
      <c r="A298" s="15"/>
      <c r="B298" s="288"/>
      <c r="C298" s="289"/>
      <c r="D298" s="252" t="s">
        <v>148</v>
      </c>
      <c r="E298" s="290" t="s">
        <v>1</v>
      </c>
      <c r="F298" s="291" t="s">
        <v>463</v>
      </c>
      <c r="G298" s="289"/>
      <c r="H298" s="290" t="s">
        <v>1</v>
      </c>
      <c r="I298" s="292"/>
      <c r="J298" s="289"/>
      <c r="K298" s="289"/>
      <c r="L298" s="293"/>
      <c r="M298" s="294"/>
      <c r="N298" s="295"/>
      <c r="O298" s="295"/>
      <c r="P298" s="295"/>
      <c r="Q298" s="295"/>
      <c r="R298" s="295"/>
      <c r="S298" s="295"/>
      <c r="T298" s="29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97" t="s">
        <v>148</v>
      </c>
      <c r="AU298" s="297" t="s">
        <v>86</v>
      </c>
      <c r="AV298" s="15" t="s">
        <v>84</v>
      </c>
      <c r="AW298" s="15" t="s">
        <v>32</v>
      </c>
      <c r="AX298" s="15" t="s">
        <v>76</v>
      </c>
      <c r="AY298" s="297" t="s">
        <v>139</v>
      </c>
    </row>
    <row r="299" s="13" customFormat="1">
      <c r="A299" s="13"/>
      <c r="B299" s="250"/>
      <c r="C299" s="251"/>
      <c r="D299" s="252" t="s">
        <v>148</v>
      </c>
      <c r="E299" s="253" t="s">
        <v>1</v>
      </c>
      <c r="F299" s="254" t="s">
        <v>585</v>
      </c>
      <c r="G299" s="251"/>
      <c r="H299" s="255">
        <v>1.319</v>
      </c>
      <c r="I299" s="256"/>
      <c r="J299" s="251"/>
      <c r="K299" s="251"/>
      <c r="L299" s="257"/>
      <c r="M299" s="258"/>
      <c r="N299" s="259"/>
      <c r="O299" s="259"/>
      <c r="P299" s="259"/>
      <c r="Q299" s="259"/>
      <c r="R299" s="259"/>
      <c r="S299" s="259"/>
      <c r="T299" s="26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1" t="s">
        <v>148</v>
      </c>
      <c r="AU299" s="261" t="s">
        <v>86</v>
      </c>
      <c r="AV299" s="13" t="s">
        <v>86</v>
      </c>
      <c r="AW299" s="13" t="s">
        <v>32</v>
      </c>
      <c r="AX299" s="13" t="s">
        <v>76</v>
      </c>
      <c r="AY299" s="261" t="s">
        <v>139</v>
      </c>
    </row>
    <row r="300" s="13" customFormat="1">
      <c r="A300" s="13"/>
      <c r="B300" s="250"/>
      <c r="C300" s="251"/>
      <c r="D300" s="252" t="s">
        <v>148</v>
      </c>
      <c r="E300" s="253" t="s">
        <v>1</v>
      </c>
      <c r="F300" s="254" t="s">
        <v>586</v>
      </c>
      <c r="G300" s="251"/>
      <c r="H300" s="255">
        <v>4.5419999999999998</v>
      </c>
      <c r="I300" s="256"/>
      <c r="J300" s="251"/>
      <c r="K300" s="251"/>
      <c r="L300" s="257"/>
      <c r="M300" s="258"/>
      <c r="N300" s="259"/>
      <c r="O300" s="259"/>
      <c r="P300" s="259"/>
      <c r="Q300" s="259"/>
      <c r="R300" s="259"/>
      <c r="S300" s="259"/>
      <c r="T300" s="26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1" t="s">
        <v>148</v>
      </c>
      <c r="AU300" s="261" t="s">
        <v>86</v>
      </c>
      <c r="AV300" s="13" t="s">
        <v>86</v>
      </c>
      <c r="AW300" s="13" t="s">
        <v>32</v>
      </c>
      <c r="AX300" s="13" t="s">
        <v>76</v>
      </c>
      <c r="AY300" s="261" t="s">
        <v>139</v>
      </c>
    </row>
    <row r="301" s="13" customFormat="1">
      <c r="A301" s="13"/>
      <c r="B301" s="250"/>
      <c r="C301" s="251"/>
      <c r="D301" s="252" t="s">
        <v>148</v>
      </c>
      <c r="E301" s="253" t="s">
        <v>1</v>
      </c>
      <c r="F301" s="254" t="s">
        <v>587</v>
      </c>
      <c r="G301" s="251"/>
      <c r="H301" s="255">
        <v>2.7839999999999998</v>
      </c>
      <c r="I301" s="256"/>
      <c r="J301" s="251"/>
      <c r="K301" s="251"/>
      <c r="L301" s="257"/>
      <c r="M301" s="258"/>
      <c r="N301" s="259"/>
      <c r="O301" s="259"/>
      <c r="P301" s="259"/>
      <c r="Q301" s="259"/>
      <c r="R301" s="259"/>
      <c r="S301" s="259"/>
      <c r="T301" s="26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1" t="s">
        <v>148</v>
      </c>
      <c r="AU301" s="261" t="s">
        <v>86</v>
      </c>
      <c r="AV301" s="13" t="s">
        <v>86</v>
      </c>
      <c r="AW301" s="13" t="s">
        <v>32</v>
      </c>
      <c r="AX301" s="13" t="s">
        <v>76</v>
      </c>
      <c r="AY301" s="261" t="s">
        <v>139</v>
      </c>
    </row>
    <row r="302" s="13" customFormat="1">
      <c r="A302" s="13"/>
      <c r="B302" s="250"/>
      <c r="C302" s="251"/>
      <c r="D302" s="252" t="s">
        <v>148</v>
      </c>
      <c r="E302" s="253" t="s">
        <v>1</v>
      </c>
      <c r="F302" s="254" t="s">
        <v>588</v>
      </c>
      <c r="G302" s="251"/>
      <c r="H302" s="255">
        <v>1.026</v>
      </c>
      <c r="I302" s="256"/>
      <c r="J302" s="251"/>
      <c r="K302" s="251"/>
      <c r="L302" s="257"/>
      <c r="M302" s="258"/>
      <c r="N302" s="259"/>
      <c r="O302" s="259"/>
      <c r="P302" s="259"/>
      <c r="Q302" s="259"/>
      <c r="R302" s="259"/>
      <c r="S302" s="259"/>
      <c r="T302" s="26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1" t="s">
        <v>148</v>
      </c>
      <c r="AU302" s="261" t="s">
        <v>86</v>
      </c>
      <c r="AV302" s="13" t="s">
        <v>86</v>
      </c>
      <c r="AW302" s="13" t="s">
        <v>32</v>
      </c>
      <c r="AX302" s="13" t="s">
        <v>76</v>
      </c>
      <c r="AY302" s="261" t="s">
        <v>139</v>
      </c>
    </row>
    <row r="303" s="15" customFormat="1">
      <c r="A303" s="15"/>
      <c r="B303" s="288"/>
      <c r="C303" s="289"/>
      <c r="D303" s="252" t="s">
        <v>148</v>
      </c>
      <c r="E303" s="290" t="s">
        <v>1</v>
      </c>
      <c r="F303" s="291" t="s">
        <v>467</v>
      </c>
      <c r="G303" s="289"/>
      <c r="H303" s="290" t="s">
        <v>1</v>
      </c>
      <c r="I303" s="292"/>
      <c r="J303" s="289"/>
      <c r="K303" s="289"/>
      <c r="L303" s="293"/>
      <c r="M303" s="294"/>
      <c r="N303" s="295"/>
      <c r="O303" s="295"/>
      <c r="P303" s="295"/>
      <c r="Q303" s="295"/>
      <c r="R303" s="295"/>
      <c r="S303" s="295"/>
      <c r="T303" s="29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97" t="s">
        <v>148</v>
      </c>
      <c r="AU303" s="297" t="s">
        <v>86</v>
      </c>
      <c r="AV303" s="15" t="s">
        <v>84</v>
      </c>
      <c r="AW303" s="15" t="s">
        <v>32</v>
      </c>
      <c r="AX303" s="15" t="s">
        <v>76</v>
      </c>
      <c r="AY303" s="297" t="s">
        <v>139</v>
      </c>
    </row>
    <row r="304" s="13" customFormat="1">
      <c r="A304" s="13"/>
      <c r="B304" s="250"/>
      <c r="C304" s="251"/>
      <c r="D304" s="252" t="s">
        <v>148</v>
      </c>
      <c r="E304" s="253" t="s">
        <v>1</v>
      </c>
      <c r="F304" s="254" t="s">
        <v>589</v>
      </c>
      <c r="G304" s="251"/>
      <c r="H304" s="255">
        <v>1.4350000000000001</v>
      </c>
      <c r="I304" s="256"/>
      <c r="J304" s="251"/>
      <c r="K304" s="251"/>
      <c r="L304" s="257"/>
      <c r="M304" s="258"/>
      <c r="N304" s="259"/>
      <c r="O304" s="259"/>
      <c r="P304" s="259"/>
      <c r="Q304" s="259"/>
      <c r="R304" s="259"/>
      <c r="S304" s="259"/>
      <c r="T304" s="26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1" t="s">
        <v>148</v>
      </c>
      <c r="AU304" s="261" t="s">
        <v>86</v>
      </c>
      <c r="AV304" s="13" t="s">
        <v>86</v>
      </c>
      <c r="AW304" s="13" t="s">
        <v>32</v>
      </c>
      <c r="AX304" s="13" t="s">
        <v>76</v>
      </c>
      <c r="AY304" s="261" t="s">
        <v>139</v>
      </c>
    </row>
    <row r="305" s="13" customFormat="1">
      <c r="A305" s="13"/>
      <c r="B305" s="250"/>
      <c r="C305" s="251"/>
      <c r="D305" s="252" t="s">
        <v>148</v>
      </c>
      <c r="E305" s="253" t="s">
        <v>1</v>
      </c>
      <c r="F305" s="254" t="s">
        <v>590</v>
      </c>
      <c r="G305" s="251"/>
      <c r="H305" s="255">
        <v>0.93300000000000005</v>
      </c>
      <c r="I305" s="256"/>
      <c r="J305" s="251"/>
      <c r="K305" s="251"/>
      <c r="L305" s="257"/>
      <c r="M305" s="258"/>
      <c r="N305" s="259"/>
      <c r="O305" s="259"/>
      <c r="P305" s="259"/>
      <c r="Q305" s="259"/>
      <c r="R305" s="259"/>
      <c r="S305" s="259"/>
      <c r="T305" s="26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1" t="s">
        <v>148</v>
      </c>
      <c r="AU305" s="261" t="s">
        <v>86</v>
      </c>
      <c r="AV305" s="13" t="s">
        <v>86</v>
      </c>
      <c r="AW305" s="13" t="s">
        <v>32</v>
      </c>
      <c r="AX305" s="13" t="s">
        <v>76</v>
      </c>
      <c r="AY305" s="261" t="s">
        <v>139</v>
      </c>
    </row>
    <row r="306" s="13" customFormat="1">
      <c r="A306" s="13"/>
      <c r="B306" s="250"/>
      <c r="C306" s="251"/>
      <c r="D306" s="252" t="s">
        <v>148</v>
      </c>
      <c r="E306" s="253" t="s">
        <v>1</v>
      </c>
      <c r="F306" s="254" t="s">
        <v>591</v>
      </c>
      <c r="G306" s="251"/>
      <c r="H306" s="255">
        <v>1.004</v>
      </c>
      <c r="I306" s="256"/>
      <c r="J306" s="251"/>
      <c r="K306" s="251"/>
      <c r="L306" s="257"/>
      <c r="M306" s="258"/>
      <c r="N306" s="259"/>
      <c r="O306" s="259"/>
      <c r="P306" s="259"/>
      <c r="Q306" s="259"/>
      <c r="R306" s="259"/>
      <c r="S306" s="259"/>
      <c r="T306" s="26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1" t="s">
        <v>148</v>
      </c>
      <c r="AU306" s="261" t="s">
        <v>86</v>
      </c>
      <c r="AV306" s="13" t="s">
        <v>86</v>
      </c>
      <c r="AW306" s="13" t="s">
        <v>32</v>
      </c>
      <c r="AX306" s="13" t="s">
        <v>76</v>
      </c>
      <c r="AY306" s="261" t="s">
        <v>139</v>
      </c>
    </row>
    <row r="307" s="13" customFormat="1">
      <c r="A307" s="13"/>
      <c r="B307" s="250"/>
      <c r="C307" s="251"/>
      <c r="D307" s="252" t="s">
        <v>148</v>
      </c>
      <c r="E307" s="253" t="s">
        <v>1</v>
      </c>
      <c r="F307" s="254" t="s">
        <v>592</v>
      </c>
      <c r="G307" s="251"/>
      <c r="H307" s="255">
        <v>0.86099999999999999</v>
      </c>
      <c r="I307" s="256"/>
      <c r="J307" s="251"/>
      <c r="K307" s="251"/>
      <c r="L307" s="257"/>
      <c r="M307" s="258"/>
      <c r="N307" s="259"/>
      <c r="O307" s="259"/>
      <c r="P307" s="259"/>
      <c r="Q307" s="259"/>
      <c r="R307" s="259"/>
      <c r="S307" s="259"/>
      <c r="T307" s="26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1" t="s">
        <v>148</v>
      </c>
      <c r="AU307" s="261" t="s">
        <v>86</v>
      </c>
      <c r="AV307" s="13" t="s">
        <v>86</v>
      </c>
      <c r="AW307" s="13" t="s">
        <v>32</v>
      </c>
      <c r="AX307" s="13" t="s">
        <v>76</v>
      </c>
      <c r="AY307" s="261" t="s">
        <v>139</v>
      </c>
    </row>
    <row r="308" s="13" customFormat="1">
      <c r="A308" s="13"/>
      <c r="B308" s="250"/>
      <c r="C308" s="251"/>
      <c r="D308" s="252" t="s">
        <v>148</v>
      </c>
      <c r="E308" s="253" t="s">
        <v>1</v>
      </c>
      <c r="F308" s="254" t="s">
        <v>593</v>
      </c>
      <c r="G308" s="251"/>
      <c r="H308" s="255">
        <v>1.1479999999999999</v>
      </c>
      <c r="I308" s="256"/>
      <c r="J308" s="251"/>
      <c r="K308" s="251"/>
      <c r="L308" s="257"/>
      <c r="M308" s="258"/>
      <c r="N308" s="259"/>
      <c r="O308" s="259"/>
      <c r="P308" s="259"/>
      <c r="Q308" s="259"/>
      <c r="R308" s="259"/>
      <c r="S308" s="259"/>
      <c r="T308" s="26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1" t="s">
        <v>148</v>
      </c>
      <c r="AU308" s="261" t="s">
        <v>86</v>
      </c>
      <c r="AV308" s="13" t="s">
        <v>86</v>
      </c>
      <c r="AW308" s="13" t="s">
        <v>32</v>
      </c>
      <c r="AX308" s="13" t="s">
        <v>76</v>
      </c>
      <c r="AY308" s="261" t="s">
        <v>139</v>
      </c>
    </row>
    <row r="309" s="13" customFormat="1">
      <c r="A309" s="13"/>
      <c r="B309" s="250"/>
      <c r="C309" s="251"/>
      <c r="D309" s="252" t="s">
        <v>148</v>
      </c>
      <c r="E309" s="253" t="s">
        <v>1</v>
      </c>
      <c r="F309" s="254" t="s">
        <v>594</v>
      </c>
      <c r="G309" s="251"/>
      <c r="H309" s="255">
        <v>0.42999999999999999</v>
      </c>
      <c r="I309" s="256"/>
      <c r="J309" s="251"/>
      <c r="K309" s="251"/>
      <c r="L309" s="257"/>
      <c r="M309" s="258"/>
      <c r="N309" s="259"/>
      <c r="O309" s="259"/>
      <c r="P309" s="259"/>
      <c r="Q309" s="259"/>
      <c r="R309" s="259"/>
      <c r="S309" s="259"/>
      <c r="T309" s="26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1" t="s">
        <v>148</v>
      </c>
      <c r="AU309" s="261" t="s">
        <v>86</v>
      </c>
      <c r="AV309" s="13" t="s">
        <v>86</v>
      </c>
      <c r="AW309" s="13" t="s">
        <v>32</v>
      </c>
      <c r="AX309" s="13" t="s">
        <v>76</v>
      </c>
      <c r="AY309" s="261" t="s">
        <v>139</v>
      </c>
    </row>
    <row r="310" s="13" customFormat="1">
      <c r="A310" s="13"/>
      <c r="B310" s="250"/>
      <c r="C310" s="251"/>
      <c r="D310" s="252" t="s">
        <v>148</v>
      </c>
      <c r="E310" s="253" t="s">
        <v>1</v>
      </c>
      <c r="F310" s="254" t="s">
        <v>595</v>
      </c>
      <c r="G310" s="251"/>
      <c r="H310" s="255">
        <v>0.86099999999999999</v>
      </c>
      <c r="I310" s="256"/>
      <c r="J310" s="251"/>
      <c r="K310" s="251"/>
      <c r="L310" s="257"/>
      <c r="M310" s="258"/>
      <c r="N310" s="259"/>
      <c r="O310" s="259"/>
      <c r="P310" s="259"/>
      <c r="Q310" s="259"/>
      <c r="R310" s="259"/>
      <c r="S310" s="259"/>
      <c r="T310" s="26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1" t="s">
        <v>148</v>
      </c>
      <c r="AU310" s="261" t="s">
        <v>86</v>
      </c>
      <c r="AV310" s="13" t="s">
        <v>86</v>
      </c>
      <c r="AW310" s="13" t="s">
        <v>32</v>
      </c>
      <c r="AX310" s="13" t="s">
        <v>76</v>
      </c>
      <c r="AY310" s="261" t="s">
        <v>139</v>
      </c>
    </row>
    <row r="311" s="15" customFormat="1">
      <c r="A311" s="15"/>
      <c r="B311" s="288"/>
      <c r="C311" s="289"/>
      <c r="D311" s="252" t="s">
        <v>148</v>
      </c>
      <c r="E311" s="290" t="s">
        <v>1</v>
      </c>
      <c r="F311" s="291" t="s">
        <v>480</v>
      </c>
      <c r="G311" s="289"/>
      <c r="H311" s="290" t="s">
        <v>1</v>
      </c>
      <c r="I311" s="292"/>
      <c r="J311" s="289"/>
      <c r="K311" s="289"/>
      <c r="L311" s="293"/>
      <c r="M311" s="294"/>
      <c r="N311" s="295"/>
      <c r="O311" s="295"/>
      <c r="P311" s="295"/>
      <c r="Q311" s="295"/>
      <c r="R311" s="295"/>
      <c r="S311" s="295"/>
      <c r="T311" s="29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97" t="s">
        <v>148</v>
      </c>
      <c r="AU311" s="297" t="s">
        <v>86</v>
      </c>
      <c r="AV311" s="15" t="s">
        <v>84</v>
      </c>
      <c r="AW311" s="15" t="s">
        <v>32</v>
      </c>
      <c r="AX311" s="15" t="s">
        <v>76</v>
      </c>
      <c r="AY311" s="297" t="s">
        <v>139</v>
      </c>
    </row>
    <row r="312" s="13" customFormat="1">
      <c r="A312" s="13"/>
      <c r="B312" s="250"/>
      <c r="C312" s="251"/>
      <c r="D312" s="252" t="s">
        <v>148</v>
      </c>
      <c r="E312" s="253" t="s">
        <v>1</v>
      </c>
      <c r="F312" s="254" t="s">
        <v>596</v>
      </c>
      <c r="G312" s="251"/>
      <c r="H312" s="255">
        <v>0.68999999999999995</v>
      </c>
      <c r="I312" s="256"/>
      <c r="J312" s="251"/>
      <c r="K312" s="251"/>
      <c r="L312" s="257"/>
      <c r="M312" s="258"/>
      <c r="N312" s="259"/>
      <c r="O312" s="259"/>
      <c r="P312" s="259"/>
      <c r="Q312" s="259"/>
      <c r="R312" s="259"/>
      <c r="S312" s="259"/>
      <c r="T312" s="26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1" t="s">
        <v>148</v>
      </c>
      <c r="AU312" s="261" t="s">
        <v>86</v>
      </c>
      <c r="AV312" s="13" t="s">
        <v>86</v>
      </c>
      <c r="AW312" s="13" t="s">
        <v>32</v>
      </c>
      <c r="AX312" s="13" t="s">
        <v>76</v>
      </c>
      <c r="AY312" s="261" t="s">
        <v>139</v>
      </c>
    </row>
    <row r="313" s="13" customFormat="1">
      <c r="A313" s="13"/>
      <c r="B313" s="250"/>
      <c r="C313" s="251"/>
      <c r="D313" s="252" t="s">
        <v>148</v>
      </c>
      <c r="E313" s="253" t="s">
        <v>1</v>
      </c>
      <c r="F313" s="254" t="s">
        <v>597</v>
      </c>
      <c r="G313" s="251"/>
      <c r="H313" s="255">
        <v>0.68999999999999995</v>
      </c>
      <c r="I313" s="256"/>
      <c r="J313" s="251"/>
      <c r="K313" s="251"/>
      <c r="L313" s="257"/>
      <c r="M313" s="258"/>
      <c r="N313" s="259"/>
      <c r="O313" s="259"/>
      <c r="P313" s="259"/>
      <c r="Q313" s="259"/>
      <c r="R313" s="259"/>
      <c r="S313" s="259"/>
      <c r="T313" s="26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1" t="s">
        <v>148</v>
      </c>
      <c r="AU313" s="261" t="s">
        <v>86</v>
      </c>
      <c r="AV313" s="13" t="s">
        <v>86</v>
      </c>
      <c r="AW313" s="13" t="s">
        <v>32</v>
      </c>
      <c r="AX313" s="13" t="s">
        <v>76</v>
      </c>
      <c r="AY313" s="261" t="s">
        <v>139</v>
      </c>
    </row>
    <row r="314" s="13" customFormat="1">
      <c r="A314" s="13"/>
      <c r="B314" s="250"/>
      <c r="C314" s="251"/>
      <c r="D314" s="252" t="s">
        <v>148</v>
      </c>
      <c r="E314" s="253" t="s">
        <v>1</v>
      </c>
      <c r="F314" s="254" t="s">
        <v>598</v>
      </c>
      <c r="G314" s="251"/>
      <c r="H314" s="255">
        <v>0.68999999999999995</v>
      </c>
      <c r="I314" s="256"/>
      <c r="J314" s="251"/>
      <c r="K314" s="251"/>
      <c r="L314" s="257"/>
      <c r="M314" s="258"/>
      <c r="N314" s="259"/>
      <c r="O314" s="259"/>
      <c r="P314" s="259"/>
      <c r="Q314" s="259"/>
      <c r="R314" s="259"/>
      <c r="S314" s="259"/>
      <c r="T314" s="26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1" t="s">
        <v>148</v>
      </c>
      <c r="AU314" s="261" t="s">
        <v>86</v>
      </c>
      <c r="AV314" s="13" t="s">
        <v>86</v>
      </c>
      <c r="AW314" s="13" t="s">
        <v>32</v>
      </c>
      <c r="AX314" s="13" t="s">
        <v>76</v>
      </c>
      <c r="AY314" s="261" t="s">
        <v>139</v>
      </c>
    </row>
    <row r="315" s="13" customFormat="1">
      <c r="A315" s="13"/>
      <c r="B315" s="250"/>
      <c r="C315" s="251"/>
      <c r="D315" s="252" t="s">
        <v>148</v>
      </c>
      <c r="E315" s="253" t="s">
        <v>1</v>
      </c>
      <c r="F315" s="254" t="s">
        <v>599</v>
      </c>
      <c r="G315" s="251"/>
      <c r="H315" s="255">
        <v>0.68999999999999995</v>
      </c>
      <c r="I315" s="256"/>
      <c r="J315" s="251"/>
      <c r="K315" s="251"/>
      <c r="L315" s="257"/>
      <c r="M315" s="258"/>
      <c r="N315" s="259"/>
      <c r="O315" s="259"/>
      <c r="P315" s="259"/>
      <c r="Q315" s="259"/>
      <c r="R315" s="259"/>
      <c r="S315" s="259"/>
      <c r="T315" s="26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1" t="s">
        <v>148</v>
      </c>
      <c r="AU315" s="261" t="s">
        <v>86</v>
      </c>
      <c r="AV315" s="13" t="s">
        <v>86</v>
      </c>
      <c r="AW315" s="13" t="s">
        <v>32</v>
      </c>
      <c r="AX315" s="13" t="s">
        <v>76</v>
      </c>
      <c r="AY315" s="261" t="s">
        <v>139</v>
      </c>
    </row>
    <row r="316" s="13" customFormat="1">
      <c r="A316" s="13"/>
      <c r="B316" s="250"/>
      <c r="C316" s="251"/>
      <c r="D316" s="252" t="s">
        <v>148</v>
      </c>
      <c r="E316" s="253" t="s">
        <v>1</v>
      </c>
      <c r="F316" s="254" t="s">
        <v>600</v>
      </c>
      <c r="G316" s="251"/>
      <c r="H316" s="255">
        <v>0.68999999999999995</v>
      </c>
      <c r="I316" s="256"/>
      <c r="J316" s="251"/>
      <c r="K316" s="251"/>
      <c r="L316" s="257"/>
      <c r="M316" s="258"/>
      <c r="N316" s="259"/>
      <c r="O316" s="259"/>
      <c r="P316" s="259"/>
      <c r="Q316" s="259"/>
      <c r="R316" s="259"/>
      <c r="S316" s="259"/>
      <c r="T316" s="26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1" t="s">
        <v>148</v>
      </c>
      <c r="AU316" s="261" t="s">
        <v>86</v>
      </c>
      <c r="AV316" s="13" t="s">
        <v>86</v>
      </c>
      <c r="AW316" s="13" t="s">
        <v>32</v>
      </c>
      <c r="AX316" s="13" t="s">
        <v>76</v>
      </c>
      <c r="AY316" s="261" t="s">
        <v>139</v>
      </c>
    </row>
    <row r="317" s="13" customFormat="1">
      <c r="A317" s="13"/>
      <c r="B317" s="250"/>
      <c r="C317" s="251"/>
      <c r="D317" s="252" t="s">
        <v>148</v>
      </c>
      <c r="E317" s="253" t="s">
        <v>1</v>
      </c>
      <c r="F317" s="254" t="s">
        <v>601</v>
      </c>
      <c r="G317" s="251"/>
      <c r="H317" s="255">
        <v>0.68999999999999995</v>
      </c>
      <c r="I317" s="256"/>
      <c r="J317" s="251"/>
      <c r="K317" s="251"/>
      <c r="L317" s="257"/>
      <c r="M317" s="258"/>
      <c r="N317" s="259"/>
      <c r="O317" s="259"/>
      <c r="P317" s="259"/>
      <c r="Q317" s="259"/>
      <c r="R317" s="259"/>
      <c r="S317" s="259"/>
      <c r="T317" s="26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1" t="s">
        <v>148</v>
      </c>
      <c r="AU317" s="261" t="s">
        <v>86</v>
      </c>
      <c r="AV317" s="13" t="s">
        <v>86</v>
      </c>
      <c r="AW317" s="13" t="s">
        <v>32</v>
      </c>
      <c r="AX317" s="13" t="s">
        <v>76</v>
      </c>
      <c r="AY317" s="261" t="s">
        <v>139</v>
      </c>
    </row>
    <row r="318" s="16" customFormat="1">
      <c r="A318" s="16"/>
      <c r="B318" s="298"/>
      <c r="C318" s="299"/>
      <c r="D318" s="252" t="s">
        <v>148</v>
      </c>
      <c r="E318" s="300" t="s">
        <v>422</v>
      </c>
      <c r="F318" s="301" t="s">
        <v>466</v>
      </c>
      <c r="G318" s="299"/>
      <c r="H318" s="302">
        <v>33.447000000000003</v>
      </c>
      <c r="I318" s="303"/>
      <c r="J318" s="299"/>
      <c r="K318" s="299"/>
      <c r="L318" s="304"/>
      <c r="M318" s="305"/>
      <c r="N318" s="306"/>
      <c r="O318" s="306"/>
      <c r="P318" s="306"/>
      <c r="Q318" s="306"/>
      <c r="R318" s="306"/>
      <c r="S318" s="306"/>
      <c r="T318" s="307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308" t="s">
        <v>148</v>
      </c>
      <c r="AU318" s="308" t="s">
        <v>86</v>
      </c>
      <c r="AV318" s="16" t="s">
        <v>155</v>
      </c>
      <c r="AW318" s="16" t="s">
        <v>32</v>
      </c>
      <c r="AX318" s="16" t="s">
        <v>76</v>
      </c>
      <c r="AY318" s="308" t="s">
        <v>139</v>
      </c>
    </row>
    <row r="319" s="14" customFormat="1">
      <c r="A319" s="14"/>
      <c r="B319" s="262"/>
      <c r="C319" s="263"/>
      <c r="D319" s="252" t="s">
        <v>148</v>
      </c>
      <c r="E319" s="264" t="s">
        <v>1</v>
      </c>
      <c r="F319" s="265" t="s">
        <v>150</v>
      </c>
      <c r="G319" s="263"/>
      <c r="H319" s="266">
        <v>216.041</v>
      </c>
      <c r="I319" s="267"/>
      <c r="J319" s="263"/>
      <c r="K319" s="263"/>
      <c r="L319" s="268"/>
      <c r="M319" s="269"/>
      <c r="N319" s="270"/>
      <c r="O319" s="270"/>
      <c r="P319" s="270"/>
      <c r="Q319" s="270"/>
      <c r="R319" s="270"/>
      <c r="S319" s="270"/>
      <c r="T319" s="27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2" t="s">
        <v>148</v>
      </c>
      <c r="AU319" s="272" t="s">
        <v>86</v>
      </c>
      <c r="AV319" s="14" t="s">
        <v>146</v>
      </c>
      <c r="AW319" s="14" t="s">
        <v>32</v>
      </c>
      <c r="AX319" s="14" t="s">
        <v>84</v>
      </c>
      <c r="AY319" s="272" t="s">
        <v>139</v>
      </c>
    </row>
    <row r="320" s="2" customFormat="1" ht="16.5" customHeight="1">
      <c r="A320" s="39"/>
      <c r="B320" s="40"/>
      <c r="C320" s="273" t="s">
        <v>242</v>
      </c>
      <c r="D320" s="273" t="s">
        <v>209</v>
      </c>
      <c r="E320" s="274" t="s">
        <v>602</v>
      </c>
      <c r="F320" s="275" t="s">
        <v>603</v>
      </c>
      <c r="G320" s="276" t="s">
        <v>192</v>
      </c>
      <c r="H320" s="277">
        <v>345.892</v>
      </c>
      <c r="I320" s="278"/>
      <c r="J320" s="279">
        <f>ROUND(I320*H320,2)</f>
        <v>0</v>
      </c>
      <c r="K320" s="275" t="s">
        <v>145</v>
      </c>
      <c r="L320" s="280"/>
      <c r="M320" s="281" t="s">
        <v>1</v>
      </c>
      <c r="N320" s="282" t="s">
        <v>41</v>
      </c>
      <c r="O320" s="92"/>
      <c r="P320" s="246">
        <f>O320*H320</f>
        <v>0</v>
      </c>
      <c r="Q320" s="246">
        <v>1</v>
      </c>
      <c r="R320" s="246">
        <f>Q320*H320</f>
        <v>345.892</v>
      </c>
      <c r="S320" s="246">
        <v>0</v>
      </c>
      <c r="T320" s="24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8" t="s">
        <v>179</v>
      </c>
      <c r="AT320" s="248" t="s">
        <v>209</v>
      </c>
      <c r="AU320" s="248" t="s">
        <v>86</v>
      </c>
      <c r="AY320" s="18" t="s">
        <v>139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8" t="s">
        <v>84</v>
      </c>
      <c r="BK320" s="249">
        <f>ROUND(I320*H320,2)</f>
        <v>0</v>
      </c>
      <c r="BL320" s="18" t="s">
        <v>146</v>
      </c>
      <c r="BM320" s="248" t="s">
        <v>604</v>
      </c>
    </row>
    <row r="321" s="13" customFormat="1">
      <c r="A321" s="13"/>
      <c r="B321" s="250"/>
      <c r="C321" s="251"/>
      <c r="D321" s="252" t="s">
        <v>148</v>
      </c>
      <c r="E321" s="253" t="s">
        <v>1</v>
      </c>
      <c r="F321" s="254" t="s">
        <v>569</v>
      </c>
      <c r="G321" s="251"/>
      <c r="H321" s="255">
        <v>105.134</v>
      </c>
      <c r="I321" s="256"/>
      <c r="J321" s="251"/>
      <c r="K321" s="251"/>
      <c r="L321" s="257"/>
      <c r="M321" s="258"/>
      <c r="N321" s="259"/>
      <c r="O321" s="259"/>
      <c r="P321" s="259"/>
      <c r="Q321" s="259"/>
      <c r="R321" s="259"/>
      <c r="S321" s="259"/>
      <c r="T321" s="26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1" t="s">
        <v>148</v>
      </c>
      <c r="AU321" s="261" t="s">
        <v>86</v>
      </c>
      <c r="AV321" s="13" t="s">
        <v>86</v>
      </c>
      <c r="AW321" s="13" t="s">
        <v>32</v>
      </c>
      <c r="AX321" s="13" t="s">
        <v>76</v>
      </c>
      <c r="AY321" s="261" t="s">
        <v>139</v>
      </c>
    </row>
    <row r="322" s="13" customFormat="1">
      <c r="A322" s="13"/>
      <c r="B322" s="250"/>
      <c r="C322" s="251"/>
      <c r="D322" s="252" t="s">
        <v>148</v>
      </c>
      <c r="E322" s="253" t="s">
        <v>1</v>
      </c>
      <c r="F322" s="254" t="s">
        <v>570</v>
      </c>
      <c r="G322" s="251"/>
      <c r="H322" s="255">
        <v>52.404000000000003</v>
      </c>
      <c r="I322" s="256"/>
      <c r="J322" s="251"/>
      <c r="K322" s="251"/>
      <c r="L322" s="257"/>
      <c r="M322" s="258"/>
      <c r="N322" s="259"/>
      <c r="O322" s="259"/>
      <c r="P322" s="259"/>
      <c r="Q322" s="259"/>
      <c r="R322" s="259"/>
      <c r="S322" s="259"/>
      <c r="T322" s="26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1" t="s">
        <v>148</v>
      </c>
      <c r="AU322" s="261" t="s">
        <v>86</v>
      </c>
      <c r="AV322" s="13" t="s">
        <v>86</v>
      </c>
      <c r="AW322" s="13" t="s">
        <v>32</v>
      </c>
      <c r="AX322" s="13" t="s">
        <v>76</v>
      </c>
      <c r="AY322" s="261" t="s">
        <v>139</v>
      </c>
    </row>
    <row r="323" s="13" customFormat="1">
      <c r="A323" s="13"/>
      <c r="B323" s="250"/>
      <c r="C323" s="251"/>
      <c r="D323" s="252" t="s">
        <v>148</v>
      </c>
      <c r="E323" s="253" t="s">
        <v>1</v>
      </c>
      <c r="F323" s="254" t="s">
        <v>571</v>
      </c>
      <c r="G323" s="251"/>
      <c r="H323" s="255">
        <v>15.408</v>
      </c>
      <c r="I323" s="256"/>
      <c r="J323" s="251"/>
      <c r="K323" s="251"/>
      <c r="L323" s="257"/>
      <c r="M323" s="258"/>
      <c r="N323" s="259"/>
      <c r="O323" s="259"/>
      <c r="P323" s="259"/>
      <c r="Q323" s="259"/>
      <c r="R323" s="259"/>
      <c r="S323" s="259"/>
      <c r="T323" s="26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1" t="s">
        <v>148</v>
      </c>
      <c r="AU323" s="261" t="s">
        <v>86</v>
      </c>
      <c r="AV323" s="13" t="s">
        <v>86</v>
      </c>
      <c r="AW323" s="13" t="s">
        <v>32</v>
      </c>
      <c r="AX323" s="13" t="s">
        <v>76</v>
      </c>
      <c r="AY323" s="261" t="s">
        <v>139</v>
      </c>
    </row>
    <row r="324" s="16" customFormat="1">
      <c r="A324" s="16"/>
      <c r="B324" s="298"/>
      <c r="C324" s="299"/>
      <c r="D324" s="252" t="s">
        <v>148</v>
      </c>
      <c r="E324" s="300" t="s">
        <v>1</v>
      </c>
      <c r="F324" s="301" t="s">
        <v>466</v>
      </c>
      <c r="G324" s="299"/>
      <c r="H324" s="302">
        <v>172.946</v>
      </c>
      <c r="I324" s="303"/>
      <c r="J324" s="299"/>
      <c r="K324" s="299"/>
      <c r="L324" s="304"/>
      <c r="M324" s="305"/>
      <c r="N324" s="306"/>
      <c r="O324" s="306"/>
      <c r="P324" s="306"/>
      <c r="Q324" s="306"/>
      <c r="R324" s="306"/>
      <c r="S324" s="306"/>
      <c r="T324" s="307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308" t="s">
        <v>148</v>
      </c>
      <c r="AU324" s="308" t="s">
        <v>86</v>
      </c>
      <c r="AV324" s="16" t="s">
        <v>155</v>
      </c>
      <c r="AW324" s="16" t="s">
        <v>32</v>
      </c>
      <c r="AX324" s="16" t="s">
        <v>76</v>
      </c>
      <c r="AY324" s="308" t="s">
        <v>139</v>
      </c>
    </row>
    <row r="325" s="14" customFormat="1">
      <c r="A325" s="14"/>
      <c r="B325" s="262"/>
      <c r="C325" s="263"/>
      <c r="D325" s="252" t="s">
        <v>148</v>
      </c>
      <c r="E325" s="264" t="s">
        <v>1</v>
      </c>
      <c r="F325" s="265" t="s">
        <v>150</v>
      </c>
      <c r="G325" s="263"/>
      <c r="H325" s="266">
        <v>172.946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2" t="s">
        <v>148</v>
      </c>
      <c r="AU325" s="272" t="s">
        <v>86</v>
      </c>
      <c r="AV325" s="14" t="s">
        <v>146</v>
      </c>
      <c r="AW325" s="14" t="s">
        <v>32</v>
      </c>
      <c r="AX325" s="14" t="s">
        <v>84</v>
      </c>
      <c r="AY325" s="272" t="s">
        <v>139</v>
      </c>
    </row>
    <row r="326" s="13" customFormat="1">
      <c r="A326" s="13"/>
      <c r="B326" s="250"/>
      <c r="C326" s="251"/>
      <c r="D326" s="252" t="s">
        <v>148</v>
      </c>
      <c r="E326" s="251"/>
      <c r="F326" s="254" t="s">
        <v>605</v>
      </c>
      <c r="G326" s="251"/>
      <c r="H326" s="255">
        <v>345.892</v>
      </c>
      <c r="I326" s="256"/>
      <c r="J326" s="251"/>
      <c r="K326" s="251"/>
      <c r="L326" s="257"/>
      <c r="M326" s="258"/>
      <c r="N326" s="259"/>
      <c r="O326" s="259"/>
      <c r="P326" s="259"/>
      <c r="Q326" s="259"/>
      <c r="R326" s="259"/>
      <c r="S326" s="259"/>
      <c r="T326" s="26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1" t="s">
        <v>148</v>
      </c>
      <c r="AU326" s="261" t="s">
        <v>86</v>
      </c>
      <c r="AV326" s="13" t="s">
        <v>86</v>
      </c>
      <c r="AW326" s="13" t="s">
        <v>4</v>
      </c>
      <c r="AX326" s="13" t="s">
        <v>84</v>
      </c>
      <c r="AY326" s="261" t="s">
        <v>139</v>
      </c>
    </row>
    <row r="327" s="2" customFormat="1" ht="16.5" customHeight="1">
      <c r="A327" s="39"/>
      <c r="B327" s="40"/>
      <c r="C327" s="273" t="s">
        <v>246</v>
      </c>
      <c r="D327" s="273" t="s">
        <v>209</v>
      </c>
      <c r="E327" s="274" t="s">
        <v>606</v>
      </c>
      <c r="F327" s="275" t="s">
        <v>607</v>
      </c>
      <c r="G327" s="276" t="s">
        <v>192</v>
      </c>
      <c r="H327" s="277">
        <v>19.295999999999999</v>
      </c>
      <c r="I327" s="278"/>
      <c r="J327" s="279">
        <f>ROUND(I327*H327,2)</f>
        <v>0</v>
      </c>
      <c r="K327" s="275" t="s">
        <v>145</v>
      </c>
      <c r="L327" s="280"/>
      <c r="M327" s="281" t="s">
        <v>1</v>
      </c>
      <c r="N327" s="282" t="s">
        <v>41</v>
      </c>
      <c r="O327" s="92"/>
      <c r="P327" s="246">
        <f>O327*H327</f>
        <v>0</v>
      </c>
      <c r="Q327" s="246">
        <v>1</v>
      </c>
      <c r="R327" s="246">
        <f>Q327*H327</f>
        <v>19.295999999999999</v>
      </c>
      <c r="S327" s="246">
        <v>0</v>
      </c>
      <c r="T327" s="24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8" t="s">
        <v>179</v>
      </c>
      <c r="AT327" s="248" t="s">
        <v>209</v>
      </c>
      <c r="AU327" s="248" t="s">
        <v>86</v>
      </c>
      <c r="AY327" s="18" t="s">
        <v>139</v>
      </c>
      <c r="BE327" s="249">
        <f>IF(N327="základní",J327,0)</f>
        <v>0</v>
      </c>
      <c r="BF327" s="249">
        <f>IF(N327="snížená",J327,0)</f>
        <v>0</v>
      </c>
      <c r="BG327" s="249">
        <f>IF(N327="zákl. přenesená",J327,0)</f>
        <v>0</v>
      </c>
      <c r="BH327" s="249">
        <f>IF(N327="sníž. přenesená",J327,0)</f>
        <v>0</v>
      </c>
      <c r="BI327" s="249">
        <f>IF(N327="nulová",J327,0)</f>
        <v>0</v>
      </c>
      <c r="BJ327" s="18" t="s">
        <v>84</v>
      </c>
      <c r="BK327" s="249">
        <f>ROUND(I327*H327,2)</f>
        <v>0</v>
      </c>
      <c r="BL327" s="18" t="s">
        <v>146</v>
      </c>
      <c r="BM327" s="248" t="s">
        <v>608</v>
      </c>
    </row>
    <row r="328" s="15" customFormat="1">
      <c r="A328" s="15"/>
      <c r="B328" s="288"/>
      <c r="C328" s="289"/>
      <c r="D328" s="252" t="s">
        <v>148</v>
      </c>
      <c r="E328" s="290" t="s">
        <v>1</v>
      </c>
      <c r="F328" s="291" t="s">
        <v>560</v>
      </c>
      <c r="G328" s="289"/>
      <c r="H328" s="290" t="s">
        <v>1</v>
      </c>
      <c r="I328" s="292"/>
      <c r="J328" s="289"/>
      <c r="K328" s="289"/>
      <c r="L328" s="293"/>
      <c r="M328" s="294"/>
      <c r="N328" s="295"/>
      <c r="O328" s="295"/>
      <c r="P328" s="295"/>
      <c r="Q328" s="295"/>
      <c r="R328" s="295"/>
      <c r="S328" s="295"/>
      <c r="T328" s="29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97" t="s">
        <v>148</v>
      </c>
      <c r="AU328" s="297" t="s">
        <v>86</v>
      </c>
      <c r="AV328" s="15" t="s">
        <v>84</v>
      </c>
      <c r="AW328" s="15" t="s">
        <v>32</v>
      </c>
      <c r="AX328" s="15" t="s">
        <v>76</v>
      </c>
      <c r="AY328" s="297" t="s">
        <v>139</v>
      </c>
    </row>
    <row r="329" s="15" customFormat="1">
      <c r="A329" s="15"/>
      <c r="B329" s="288"/>
      <c r="C329" s="289"/>
      <c r="D329" s="252" t="s">
        <v>148</v>
      </c>
      <c r="E329" s="290" t="s">
        <v>1</v>
      </c>
      <c r="F329" s="291" t="s">
        <v>487</v>
      </c>
      <c r="G329" s="289"/>
      <c r="H329" s="290" t="s">
        <v>1</v>
      </c>
      <c r="I329" s="292"/>
      <c r="J329" s="289"/>
      <c r="K329" s="289"/>
      <c r="L329" s="293"/>
      <c r="M329" s="294"/>
      <c r="N329" s="295"/>
      <c r="O329" s="295"/>
      <c r="P329" s="295"/>
      <c r="Q329" s="295"/>
      <c r="R329" s="295"/>
      <c r="S329" s="295"/>
      <c r="T329" s="29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97" t="s">
        <v>148</v>
      </c>
      <c r="AU329" s="297" t="s">
        <v>86</v>
      </c>
      <c r="AV329" s="15" t="s">
        <v>84</v>
      </c>
      <c r="AW329" s="15" t="s">
        <v>32</v>
      </c>
      <c r="AX329" s="15" t="s">
        <v>76</v>
      </c>
      <c r="AY329" s="297" t="s">
        <v>139</v>
      </c>
    </row>
    <row r="330" s="13" customFormat="1">
      <c r="A330" s="13"/>
      <c r="B330" s="250"/>
      <c r="C330" s="251"/>
      <c r="D330" s="252" t="s">
        <v>148</v>
      </c>
      <c r="E330" s="253" t="s">
        <v>1</v>
      </c>
      <c r="F330" s="254" t="s">
        <v>561</v>
      </c>
      <c r="G330" s="251"/>
      <c r="H330" s="255">
        <v>1.206</v>
      </c>
      <c r="I330" s="256"/>
      <c r="J330" s="251"/>
      <c r="K330" s="251"/>
      <c r="L330" s="257"/>
      <c r="M330" s="258"/>
      <c r="N330" s="259"/>
      <c r="O330" s="259"/>
      <c r="P330" s="259"/>
      <c r="Q330" s="259"/>
      <c r="R330" s="259"/>
      <c r="S330" s="259"/>
      <c r="T330" s="26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1" t="s">
        <v>148</v>
      </c>
      <c r="AU330" s="261" t="s">
        <v>86</v>
      </c>
      <c r="AV330" s="13" t="s">
        <v>86</v>
      </c>
      <c r="AW330" s="13" t="s">
        <v>32</v>
      </c>
      <c r="AX330" s="13" t="s">
        <v>76</v>
      </c>
      <c r="AY330" s="261" t="s">
        <v>139</v>
      </c>
    </row>
    <row r="331" s="13" customFormat="1">
      <c r="A331" s="13"/>
      <c r="B331" s="250"/>
      <c r="C331" s="251"/>
      <c r="D331" s="252" t="s">
        <v>148</v>
      </c>
      <c r="E331" s="253" t="s">
        <v>1</v>
      </c>
      <c r="F331" s="254" t="s">
        <v>562</v>
      </c>
      <c r="G331" s="251"/>
      <c r="H331" s="255">
        <v>1.206</v>
      </c>
      <c r="I331" s="256"/>
      <c r="J331" s="251"/>
      <c r="K331" s="251"/>
      <c r="L331" s="257"/>
      <c r="M331" s="258"/>
      <c r="N331" s="259"/>
      <c r="O331" s="259"/>
      <c r="P331" s="259"/>
      <c r="Q331" s="259"/>
      <c r="R331" s="259"/>
      <c r="S331" s="259"/>
      <c r="T331" s="26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1" t="s">
        <v>148</v>
      </c>
      <c r="AU331" s="261" t="s">
        <v>86</v>
      </c>
      <c r="AV331" s="13" t="s">
        <v>86</v>
      </c>
      <c r="AW331" s="13" t="s">
        <v>32</v>
      </c>
      <c r="AX331" s="13" t="s">
        <v>76</v>
      </c>
      <c r="AY331" s="261" t="s">
        <v>139</v>
      </c>
    </row>
    <row r="332" s="13" customFormat="1">
      <c r="A332" s="13"/>
      <c r="B332" s="250"/>
      <c r="C332" s="251"/>
      <c r="D332" s="252" t="s">
        <v>148</v>
      </c>
      <c r="E332" s="253" t="s">
        <v>1</v>
      </c>
      <c r="F332" s="254" t="s">
        <v>563</v>
      </c>
      <c r="G332" s="251"/>
      <c r="H332" s="255">
        <v>1.206</v>
      </c>
      <c r="I332" s="256"/>
      <c r="J332" s="251"/>
      <c r="K332" s="251"/>
      <c r="L332" s="257"/>
      <c r="M332" s="258"/>
      <c r="N332" s="259"/>
      <c r="O332" s="259"/>
      <c r="P332" s="259"/>
      <c r="Q332" s="259"/>
      <c r="R332" s="259"/>
      <c r="S332" s="259"/>
      <c r="T332" s="26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1" t="s">
        <v>148</v>
      </c>
      <c r="AU332" s="261" t="s">
        <v>86</v>
      </c>
      <c r="AV332" s="13" t="s">
        <v>86</v>
      </c>
      <c r="AW332" s="13" t="s">
        <v>32</v>
      </c>
      <c r="AX332" s="13" t="s">
        <v>76</v>
      </c>
      <c r="AY332" s="261" t="s">
        <v>139</v>
      </c>
    </row>
    <row r="333" s="13" customFormat="1">
      <c r="A333" s="13"/>
      <c r="B333" s="250"/>
      <c r="C333" s="251"/>
      <c r="D333" s="252" t="s">
        <v>148</v>
      </c>
      <c r="E333" s="253" t="s">
        <v>1</v>
      </c>
      <c r="F333" s="254" t="s">
        <v>564</v>
      </c>
      <c r="G333" s="251"/>
      <c r="H333" s="255">
        <v>1.206</v>
      </c>
      <c r="I333" s="256"/>
      <c r="J333" s="251"/>
      <c r="K333" s="251"/>
      <c r="L333" s="257"/>
      <c r="M333" s="258"/>
      <c r="N333" s="259"/>
      <c r="O333" s="259"/>
      <c r="P333" s="259"/>
      <c r="Q333" s="259"/>
      <c r="R333" s="259"/>
      <c r="S333" s="259"/>
      <c r="T333" s="26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1" t="s">
        <v>148</v>
      </c>
      <c r="AU333" s="261" t="s">
        <v>86</v>
      </c>
      <c r="AV333" s="13" t="s">
        <v>86</v>
      </c>
      <c r="AW333" s="13" t="s">
        <v>32</v>
      </c>
      <c r="AX333" s="13" t="s">
        <v>76</v>
      </c>
      <c r="AY333" s="261" t="s">
        <v>139</v>
      </c>
    </row>
    <row r="334" s="13" customFormat="1">
      <c r="A334" s="13"/>
      <c r="B334" s="250"/>
      <c r="C334" s="251"/>
      <c r="D334" s="252" t="s">
        <v>148</v>
      </c>
      <c r="E334" s="253" t="s">
        <v>1</v>
      </c>
      <c r="F334" s="254" t="s">
        <v>565</v>
      </c>
      <c r="G334" s="251"/>
      <c r="H334" s="255">
        <v>1.206</v>
      </c>
      <c r="I334" s="256"/>
      <c r="J334" s="251"/>
      <c r="K334" s="251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148</v>
      </c>
      <c r="AU334" s="261" t="s">
        <v>86</v>
      </c>
      <c r="AV334" s="13" t="s">
        <v>86</v>
      </c>
      <c r="AW334" s="13" t="s">
        <v>32</v>
      </c>
      <c r="AX334" s="13" t="s">
        <v>76</v>
      </c>
      <c r="AY334" s="261" t="s">
        <v>139</v>
      </c>
    </row>
    <row r="335" s="13" customFormat="1">
      <c r="A335" s="13"/>
      <c r="B335" s="250"/>
      <c r="C335" s="251"/>
      <c r="D335" s="252" t="s">
        <v>148</v>
      </c>
      <c r="E335" s="253" t="s">
        <v>1</v>
      </c>
      <c r="F335" s="254" t="s">
        <v>566</v>
      </c>
      <c r="G335" s="251"/>
      <c r="H335" s="255">
        <v>1.206</v>
      </c>
      <c r="I335" s="256"/>
      <c r="J335" s="251"/>
      <c r="K335" s="251"/>
      <c r="L335" s="257"/>
      <c r="M335" s="258"/>
      <c r="N335" s="259"/>
      <c r="O335" s="259"/>
      <c r="P335" s="259"/>
      <c r="Q335" s="259"/>
      <c r="R335" s="259"/>
      <c r="S335" s="259"/>
      <c r="T335" s="26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1" t="s">
        <v>148</v>
      </c>
      <c r="AU335" s="261" t="s">
        <v>86</v>
      </c>
      <c r="AV335" s="13" t="s">
        <v>86</v>
      </c>
      <c r="AW335" s="13" t="s">
        <v>32</v>
      </c>
      <c r="AX335" s="13" t="s">
        <v>76</v>
      </c>
      <c r="AY335" s="261" t="s">
        <v>139</v>
      </c>
    </row>
    <row r="336" s="13" customFormat="1">
      <c r="A336" s="13"/>
      <c r="B336" s="250"/>
      <c r="C336" s="251"/>
      <c r="D336" s="252" t="s">
        <v>148</v>
      </c>
      <c r="E336" s="253" t="s">
        <v>1</v>
      </c>
      <c r="F336" s="254" t="s">
        <v>567</v>
      </c>
      <c r="G336" s="251"/>
      <c r="H336" s="255">
        <v>1.206</v>
      </c>
      <c r="I336" s="256"/>
      <c r="J336" s="251"/>
      <c r="K336" s="251"/>
      <c r="L336" s="257"/>
      <c r="M336" s="258"/>
      <c r="N336" s="259"/>
      <c r="O336" s="259"/>
      <c r="P336" s="259"/>
      <c r="Q336" s="259"/>
      <c r="R336" s="259"/>
      <c r="S336" s="259"/>
      <c r="T336" s="26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1" t="s">
        <v>148</v>
      </c>
      <c r="AU336" s="261" t="s">
        <v>86</v>
      </c>
      <c r="AV336" s="13" t="s">
        <v>86</v>
      </c>
      <c r="AW336" s="13" t="s">
        <v>32</v>
      </c>
      <c r="AX336" s="13" t="s">
        <v>76</v>
      </c>
      <c r="AY336" s="261" t="s">
        <v>139</v>
      </c>
    </row>
    <row r="337" s="13" customFormat="1">
      <c r="A337" s="13"/>
      <c r="B337" s="250"/>
      <c r="C337" s="251"/>
      <c r="D337" s="252" t="s">
        <v>148</v>
      </c>
      <c r="E337" s="253" t="s">
        <v>1</v>
      </c>
      <c r="F337" s="254" t="s">
        <v>568</v>
      </c>
      <c r="G337" s="251"/>
      <c r="H337" s="255">
        <v>1.206</v>
      </c>
      <c r="I337" s="256"/>
      <c r="J337" s="251"/>
      <c r="K337" s="251"/>
      <c r="L337" s="257"/>
      <c r="M337" s="258"/>
      <c r="N337" s="259"/>
      <c r="O337" s="259"/>
      <c r="P337" s="259"/>
      <c r="Q337" s="259"/>
      <c r="R337" s="259"/>
      <c r="S337" s="259"/>
      <c r="T337" s="26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1" t="s">
        <v>148</v>
      </c>
      <c r="AU337" s="261" t="s">
        <v>86</v>
      </c>
      <c r="AV337" s="13" t="s">
        <v>86</v>
      </c>
      <c r="AW337" s="13" t="s">
        <v>32</v>
      </c>
      <c r="AX337" s="13" t="s">
        <v>76</v>
      </c>
      <c r="AY337" s="261" t="s">
        <v>139</v>
      </c>
    </row>
    <row r="338" s="16" customFormat="1">
      <c r="A338" s="16"/>
      <c r="B338" s="298"/>
      <c r="C338" s="299"/>
      <c r="D338" s="252" t="s">
        <v>148</v>
      </c>
      <c r="E338" s="300" t="s">
        <v>1</v>
      </c>
      <c r="F338" s="301" t="s">
        <v>466</v>
      </c>
      <c r="G338" s="299"/>
      <c r="H338" s="302">
        <v>9.6479999999999997</v>
      </c>
      <c r="I338" s="303"/>
      <c r="J338" s="299"/>
      <c r="K338" s="299"/>
      <c r="L338" s="304"/>
      <c r="M338" s="305"/>
      <c r="N338" s="306"/>
      <c r="O338" s="306"/>
      <c r="P338" s="306"/>
      <c r="Q338" s="306"/>
      <c r="R338" s="306"/>
      <c r="S338" s="306"/>
      <c r="T338" s="307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308" t="s">
        <v>148</v>
      </c>
      <c r="AU338" s="308" t="s">
        <v>86</v>
      </c>
      <c r="AV338" s="16" t="s">
        <v>155</v>
      </c>
      <c r="AW338" s="16" t="s">
        <v>32</v>
      </c>
      <c r="AX338" s="16" t="s">
        <v>76</v>
      </c>
      <c r="AY338" s="308" t="s">
        <v>139</v>
      </c>
    </row>
    <row r="339" s="14" customFormat="1">
      <c r="A339" s="14"/>
      <c r="B339" s="262"/>
      <c r="C339" s="263"/>
      <c r="D339" s="252" t="s">
        <v>148</v>
      </c>
      <c r="E339" s="264" t="s">
        <v>1</v>
      </c>
      <c r="F339" s="265" t="s">
        <v>150</v>
      </c>
      <c r="G339" s="263"/>
      <c r="H339" s="266">
        <v>9.6479999999999997</v>
      </c>
      <c r="I339" s="267"/>
      <c r="J339" s="263"/>
      <c r="K339" s="263"/>
      <c r="L339" s="268"/>
      <c r="M339" s="269"/>
      <c r="N339" s="270"/>
      <c r="O339" s="270"/>
      <c r="P339" s="270"/>
      <c r="Q339" s="270"/>
      <c r="R339" s="270"/>
      <c r="S339" s="270"/>
      <c r="T339" s="27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2" t="s">
        <v>148</v>
      </c>
      <c r="AU339" s="272" t="s">
        <v>86</v>
      </c>
      <c r="AV339" s="14" t="s">
        <v>146</v>
      </c>
      <c r="AW339" s="14" t="s">
        <v>32</v>
      </c>
      <c r="AX339" s="14" t="s">
        <v>84</v>
      </c>
      <c r="AY339" s="272" t="s">
        <v>139</v>
      </c>
    </row>
    <row r="340" s="13" customFormat="1">
      <c r="A340" s="13"/>
      <c r="B340" s="250"/>
      <c r="C340" s="251"/>
      <c r="D340" s="252" t="s">
        <v>148</v>
      </c>
      <c r="E340" s="251"/>
      <c r="F340" s="254" t="s">
        <v>609</v>
      </c>
      <c r="G340" s="251"/>
      <c r="H340" s="255">
        <v>19.295999999999999</v>
      </c>
      <c r="I340" s="256"/>
      <c r="J340" s="251"/>
      <c r="K340" s="251"/>
      <c r="L340" s="257"/>
      <c r="M340" s="258"/>
      <c r="N340" s="259"/>
      <c r="O340" s="259"/>
      <c r="P340" s="259"/>
      <c r="Q340" s="259"/>
      <c r="R340" s="259"/>
      <c r="S340" s="259"/>
      <c r="T340" s="26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1" t="s">
        <v>148</v>
      </c>
      <c r="AU340" s="261" t="s">
        <v>86</v>
      </c>
      <c r="AV340" s="13" t="s">
        <v>86</v>
      </c>
      <c r="AW340" s="13" t="s">
        <v>4</v>
      </c>
      <c r="AX340" s="13" t="s">
        <v>84</v>
      </c>
      <c r="AY340" s="261" t="s">
        <v>139</v>
      </c>
    </row>
    <row r="341" s="2" customFormat="1" ht="21.75" customHeight="1">
      <c r="A341" s="39"/>
      <c r="B341" s="40"/>
      <c r="C341" s="237" t="s">
        <v>7</v>
      </c>
      <c r="D341" s="237" t="s">
        <v>141</v>
      </c>
      <c r="E341" s="238" t="s">
        <v>610</v>
      </c>
      <c r="F341" s="239" t="s">
        <v>611</v>
      </c>
      <c r="G341" s="240" t="s">
        <v>158</v>
      </c>
      <c r="H341" s="241">
        <v>178.357</v>
      </c>
      <c r="I341" s="242"/>
      <c r="J341" s="243">
        <f>ROUND(I341*H341,2)</f>
        <v>0</v>
      </c>
      <c r="K341" s="239" t="s">
        <v>145</v>
      </c>
      <c r="L341" s="45"/>
      <c r="M341" s="244" t="s">
        <v>1</v>
      </c>
      <c r="N341" s="245" t="s">
        <v>41</v>
      </c>
      <c r="O341" s="92"/>
      <c r="P341" s="246">
        <f>O341*H341</f>
        <v>0</v>
      </c>
      <c r="Q341" s="246">
        <v>0</v>
      </c>
      <c r="R341" s="246">
        <f>Q341*H341</f>
        <v>0</v>
      </c>
      <c r="S341" s="246">
        <v>0</v>
      </c>
      <c r="T341" s="24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8" t="s">
        <v>146</v>
      </c>
      <c r="AT341" s="248" t="s">
        <v>141</v>
      </c>
      <c r="AU341" s="248" t="s">
        <v>86</v>
      </c>
      <c r="AY341" s="18" t="s">
        <v>139</v>
      </c>
      <c r="BE341" s="249">
        <f>IF(N341="základní",J341,0)</f>
        <v>0</v>
      </c>
      <c r="BF341" s="249">
        <f>IF(N341="snížená",J341,0)</f>
        <v>0</v>
      </c>
      <c r="BG341" s="249">
        <f>IF(N341="zákl. přenesená",J341,0)</f>
        <v>0</v>
      </c>
      <c r="BH341" s="249">
        <f>IF(N341="sníž. přenesená",J341,0)</f>
        <v>0</v>
      </c>
      <c r="BI341" s="249">
        <f>IF(N341="nulová",J341,0)</f>
        <v>0</v>
      </c>
      <c r="BJ341" s="18" t="s">
        <v>84</v>
      </c>
      <c r="BK341" s="249">
        <f>ROUND(I341*H341,2)</f>
        <v>0</v>
      </c>
      <c r="BL341" s="18" t="s">
        <v>146</v>
      </c>
      <c r="BM341" s="248" t="s">
        <v>612</v>
      </c>
    </row>
    <row r="342" s="15" customFormat="1">
      <c r="A342" s="15"/>
      <c r="B342" s="288"/>
      <c r="C342" s="289"/>
      <c r="D342" s="252" t="s">
        <v>148</v>
      </c>
      <c r="E342" s="290" t="s">
        <v>1</v>
      </c>
      <c r="F342" s="291" t="s">
        <v>432</v>
      </c>
      <c r="G342" s="289"/>
      <c r="H342" s="290" t="s">
        <v>1</v>
      </c>
      <c r="I342" s="292"/>
      <c r="J342" s="289"/>
      <c r="K342" s="289"/>
      <c r="L342" s="293"/>
      <c r="M342" s="294"/>
      <c r="N342" s="295"/>
      <c r="O342" s="295"/>
      <c r="P342" s="295"/>
      <c r="Q342" s="295"/>
      <c r="R342" s="295"/>
      <c r="S342" s="295"/>
      <c r="T342" s="29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97" t="s">
        <v>148</v>
      </c>
      <c r="AU342" s="297" t="s">
        <v>86</v>
      </c>
      <c r="AV342" s="15" t="s">
        <v>84</v>
      </c>
      <c r="AW342" s="15" t="s">
        <v>32</v>
      </c>
      <c r="AX342" s="15" t="s">
        <v>76</v>
      </c>
      <c r="AY342" s="297" t="s">
        <v>139</v>
      </c>
    </row>
    <row r="343" s="13" customFormat="1">
      <c r="A343" s="13"/>
      <c r="B343" s="250"/>
      <c r="C343" s="251"/>
      <c r="D343" s="252" t="s">
        <v>148</v>
      </c>
      <c r="E343" s="253" t="s">
        <v>1</v>
      </c>
      <c r="F343" s="254" t="s">
        <v>613</v>
      </c>
      <c r="G343" s="251"/>
      <c r="H343" s="255">
        <v>0.40500000000000003</v>
      </c>
      <c r="I343" s="256"/>
      <c r="J343" s="251"/>
      <c r="K343" s="251"/>
      <c r="L343" s="257"/>
      <c r="M343" s="258"/>
      <c r="N343" s="259"/>
      <c r="O343" s="259"/>
      <c r="P343" s="259"/>
      <c r="Q343" s="259"/>
      <c r="R343" s="259"/>
      <c r="S343" s="259"/>
      <c r="T343" s="26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1" t="s">
        <v>148</v>
      </c>
      <c r="AU343" s="261" t="s">
        <v>86</v>
      </c>
      <c r="AV343" s="13" t="s">
        <v>86</v>
      </c>
      <c r="AW343" s="13" t="s">
        <v>32</v>
      </c>
      <c r="AX343" s="13" t="s">
        <v>76</v>
      </c>
      <c r="AY343" s="261" t="s">
        <v>139</v>
      </c>
    </row>
    <row r="344" s="13" customFormat="1">
      <c r="A344" s="13"/>
      <c r="B344" s="250"/>
      <c r="C344" s="251"/>
      <c r="D344" s="252" t="s">
        <v>148</v>
      </c>
      <c r="E344" s="253" t="s">
        <v>1</v>
      </c>
      <c r="F344" s="254" t="s">
        <v>614</v>
      </c>
      <c r="G344" s="251"/>
      <c r="H344" s="255">
        <v>0.41099999999999998</v>
      </c>
      <c r="I344" s="256"/>
      <c r="J344" s="251"/>
      <c r="K344" s="251"/>
      <c r="L344" s="257"/>
      <c r="M344" s="258"/>
      <c r="N344" s="259"/>
      <c r="O344" s="259"/>
      <c r="P344" s="259"/>
      <c r="Q344" s="259"/>
      <c r="R344" s="259"/>
      <c r="S344" s="259"/>
      <c r="T344" s="26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1" t="s">
        <v>148</v>
      </c>
      <c r="AU344" s="261" t="s">
        <v>86</v>
      </c>
      <c r="AV344" s="13" t="s">
        <v>86</v>
      </c>
      <c r="AW344" s="13" t="s">
        <v>32</v>
      </c>
      <c r="AX344" s="13" t="s">
        <v>76</v>
      </c>
      <c r="AY344" s="261" t="s">
        <v>139</v>
      </c>
    </row>
    <row r="345" s="13" customFormat="1">
      <c r="A345" s="13"/>
      <c r="B345" s="250"/>
      <c r="C345" s="251"/>
      <c r="D345" s="252" t="s">
        <v>148</v>
      </c>
      <c r="E345" s="253" t="s">
        <v>1</v>
      </c>
      <c r="F345" s="254" t="s">
        <v>615</v>
      </c>
      <c r="G345" s="251"/>
      <c r="H345" s="255">
        <v>1.335</v>
      </c>
      <c r="I345" s="256"/>
      <c r="J345" s="251"/>
      <c r="K345" s="251"/>
      <c r="L345" s="257"/>
      <c r="M345" s="258"/>
      <c r="N345" s="259"/>
      <c r="O345" s="259"/>
      <c r="P345" s="259"/>
      <c r="Q345" s="259"/>
      <c r="R345" s="259"/>
      <c r="S345" s="259"/>
      <c r="T345" s="26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1" t="s">
        <v>148</v>
      </c>
      <c r="AU345" s="261" t="s">
        <v>86</v>
      </c>
      <c r="AV345" s="13" t="s">
        <v>86</v>
      </c>
      <c r="AW345" s="13" t="s">
        <v>32</v>
      </c>
      <c r="AX345" s="13" t="s">
        <v>76</v>
      </c>
      <c r="AY345" s="261" t="s">
        <v>139</v>
      </c>
    </row>
    <row r="346" s="13" customFormat="1">
      <c r="A346" s="13"/>
      <c r="B346" s="250"/>
      <c r="C346" s="251"/>
      <c r="D346" s="252" t="s">
        <v>148</v>
      </c>
      <c r="E346" s="253" t="s">
        <v>1</v>
      </c>
      <c r="F346" s="254" t="s">
        <v>616</v>
      </c>
      <c r="G346" s="251"/>
      <c r="H346" s="255">
        <v>0.58199999999999996</v>
      </c>
      <c r="I346" s="256"/>
      <c r="J346" s="251"/>
      <c r="K346" s="251"/>
      <c r="L346" s="257"/>
      <c r="M346" s="258"/>
      <c r="N346" s="259"/>
      <c r="O346" s="259"/>
      <c r="P346" s="259"/>
      <c r="Q346" s="259"/>
      <c r="R346" s="259"/>
      <c r="S346" s="259"/>
      <c r="T346" s="26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1" t="s">
        <v>148</v>
      </c>
      <c r="AU346" s="261" t="s">
        <v>86</v>
      </c>
      <c r="AV346" s="13" t="s">
        <v>86</v>
      </c>
      <c r="AW346" s="13" t="s">
        <v>32</v>
      </c>
      <c r="AX346" s="13" t="s">
        <v>76</v>
      </c>
      <c r="AY346" s="261" t="s">
        <v>139</v>
      </c>
    </row>
    <row r="347" s="13" customFormat="1">
      <c r="A347" s="13"/>
      <c r="B347" s="250"/>
      <c r="C347" s="251"/>
      <c r="D347" s="252" t="s">
        <v>148</v>
      </c>
      <c r="E347" s="253" t="s">
        <v>1</v>
      </c>
      <c r="F347" s="254" t="s">
        <v>617</v>
      </c>
      <c r="G347" s="251"/>
      <c r="H347" s="255">
        <v>0.55300000000000005</v>
      </c>
      <c r="I347" s="256"/>
      <c r="J347" s="251"/>
      <c r="K347" s="251"/>
      <c r="L347" s="257"/>
      <c r="M347" s="258"/>
      <c r="N347" s="259"/>
      <c r="O347" s="259"/>
      <c r="P347" s="259"/>
      <c r="Q347" s="259"/>
      <c r="R347" s="259"/>
      <c r="S347" s="259"/>
      <c r="T347" s="26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1" t="s">
        <v>148</v>
      </c>
      <c r="AU347" s="261" t="s">
        <v>86</v>
      </c>
      <c r="AV347" s="13" t="s">
        <v>86</v>
      </c>
      <c r="AW347" s="13" t="s">
        <v>32</v>
      </c>
      <c r="AX347" s="13" t="s">
        <v>76</v>
      </c>
      <c r="AY347" s="261" t="s">
        <v>139</v>
      </c>
    </row>
    <row r="348" s="13" customFormat="1">
      <c r="A348" s="13"/>
      <c r="B348" s="250"/>
      <c r="C348" s="251"/>
      <c r="D348" s="252" t="s">
        <v>148</v>
      </c>
      <c r="E348" s="253" t="s">
        <v>1</v>
      </c>
      <c r="F348" s="254" t="s">
        <v>618</v>
      </c>
      <c r="G348" s="251"/>
      <c r="H348" s="255">
        <v>0.58199999999999996</v>
      </c>
      <c r="I348" s="256"/>
      <c r="J348" s="251"/>
      <c r="K348" s="251"/>
      <c r="L348" s="257"/>
      <c r="M348" s="258"/>
      <c r="N348" s="259"/>
      <c r="O348" s="259"/>
      <c r="P348" s="259"/>
      <c r="Q348" s="259"/>
      <c r="R348" s="259"/>
      <c r="S348" s="259"/>
      <c r="T348" s="26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1" t="s">
        <v>148</v>
      </c>
      <c r="AU348" s="261" t="s">
        <v>86</v>
      </c>
      <c r="AV348" s="13" t="s">
        <v>86</v>
      </c>
      <c r="AW348" s="13" t="s">
        <v>32</v>
      </c>
      <c r="AX348" s="13" t="s">
        <v>76</v>
      </c>
      <c r="AY348" s="261" t="s">
        <v>139</v>
      </c>
    </row>
    <row r="349" s="13" customFormat="1">
      <c r="A349" s="13"/>
      <c r="B349" s="250"/>
      <c r="C349" s="251"/>
      <c r="D349" s="252" t="s">
        <v>148</v>
      </c>
      <c r="E349" s="253" t="s">
        <v>1</v>
      </c>
      <c r="F349" s="254" t="s">
        <v>619</v>
      </c>
      <c r="G349" s="251"/>
      <c r="H349" s="255">
        <v>0.55300000000000005</v>
      </c>
      <c r="I349" s="256"/>
      <c r="J349" s="251"/>
      <c r="K349" s="251"/>
      <c r="L349" s="257"/>
      <c r="M349" s="258"/>
      <c r="N349" s="259"/>
      <c r="O349" s="259"/>
      <c r="P349" s="259"/>
      <c r="Q349" s="259"/>
      <c r="R349" s="259"/>
      <c r="S349" s="259"/>
      <c r="T349" s="26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1" t="s">
        <v>148</v>
      </c>
      <c r="AU349" s="261" t="s">
        <v>86</v>
      </c>
      <c r="AV349" s="13" t="s">
        <v>86</v>
      </c>
      <c r="AW349" s="13" t="s">
        <v>32</v>
      </c>
      <c r="AX349" s="13" t="s">
        <v>76</v>
      </c>
      <c r="AY349" s="261" t="s">
        <v>139</v>
      </c>
    </row>
    <row r="350" s="13" customFormat="1">
      <c r="A350" s="13"/>
      <c r="B350" s="250"/>
      <c r="C350" s="251"/>
      <c r="D350" s="252" t="s">
        <v>148</v>
      </c>
      <c r="E350" s="253" t="s">
        <v>1</v>
      </c>
      <c r="F350" s="254" t="s">
        <v>620</v>
      </c>
      <c r="G350" s="251"/>
      <c r="H350" s="255">
        <v>0.58199999999999996</v>
      </c>
      <c r="I350" s="256"/>
      <c r="J350" s="251"/>
      <c r="K350" s="251"/>
      <c r="L350" s="257"/>
      <c r="M350" s="258"/>
      <c r="N350" s="259"/>
      <c r="O350" s="259"/>
      <c r="P350" s="259"/>
      <c r="Q350" s="259"/>
      <c r="R350" s="259"/>
      <c r="S350" s="259"/>
      <c r="T350" s="26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1" t="s">
        <v>148</v>
      </c>
      <c r="AU350" s="261" t="s">
        <v>86</v>
      </c>
      <c r="AV350" s="13" t="s">
        <v>86</v>
      </c>
      <c r="AW350" s="13" t="s">
        <v>32</v>
      </c>
      <c r="AX350" s="13" t="s">
        <v>76</v>
      </c>
      <c r="AY350" s="261" t="s">
        <v>139</v>
      </c>
    </row>
    <row r="351" s="13" customFormat="1">
      <c r="A351" s="13"/>
      <c r="B351" s="250"/>
      <c r="C351" s="251"/>
      <c r="D351" s="252" t="s">
        <v>148</v>
      </c>
      <c r="E351" s="253" t="s">
        <v>1</v>
      </c>
      <c r="F351" s="254" t="s">
        <v>621</v>
      </c>
      <c r="G351" s="251"/>
      <c r="H351" s="255">
        <v>0.58999999999999997</v>
      </c>
      <c r="I351" s="256"/>
      <c r="J351" s="251"/>
      <c r="K351" s="251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148</v>
      </c>
      <c r="AU351" s="261" t="s">
        <v>86</v>
      </c>
      <c r="AV351" s="13" t="s">
        <v>86</v>
      </c>
      <c r="AW351" s="13" t="s">
        <v>32</v>
      </c>
      <c r="AX351" s="13" t="s">
        <v>76</v>
      </c>
      <c r="AY351" s="261" t="s">
        <v>139</v>
      </c>
    </row>
    <row r="352" s="13" customFormat="1">
      <c r="A352" s="13"/>
      <c r="B352" s="250"/>
      <c r="C352" s="251"/>
      <c r="D352" s="252" t="s">
        <v>148</v>
      </c>
      <c r="E352" s="253" t="s">
        <v>1</v>
      </c>
      <c r="F352" s="254" t="s">
        <v>622</v>
      </c>
      <c r="G352" s="251"/>
      <c r="H352" s="255">
        <v>0.34200000000000003</v>
      </c>
      <c r="I352" s="256"/>
      <c r="J352" s="251"/>
      <c r="K352" s="251"/>
      <c r="L352" s="257"/>
      <c r="M352" s="258"/>
      <c r="N352" s="259"/>
      <c r="O352" s="259"/>
      <c r="P352" s="259"/>
      <c r="Q352" s="259"/>
      <c r="R352" s="259"/>
      <c r="S352" s="259"/>
      <c r="T352" s="26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1" t="s">
        <v>148</v>
      </c>
      <c r="AU352" s="261" t="s">
        <v>86</v>
      </c>
      <c r="AV352" s="13" t="s">
        <v>86</v>
      </c>
      <c r="AW352" s="13" t="s">
        <v>32</v>
      </c>
      <c r="AX352" s="13" t="s">
        <v>76</v>
      </c>
      <c r="AY352" s="261" t="s">
        <v>139</v>
      </c>
    </row>
    <row r="353" s="13" customFormat="1">
      <c r="A353" s="13"/>
      <c r="B353" s="250"/>
      <c r="C353" s="251"/>
      <c r="D353" s="252" t="s">
        <v>148</v>
      </c>
      <c r="E353" s="253" t="s">
        <v>1</v>
      </c>
      <c r="F353" s="254" t="s">
        <v>623</v>
      </c>
      <c r="G353" s="251"/>
      <c r="H353" s="255">
        <v>0.81100000000000005</v>
      </c>
      <c r="I353" s="256"/>
      <c r="J353" s="251"/>
      <c r="K353" s="251"/>
      <c r="L353" s="257"/>
      <c r="M353" s="258"/>
      <c r="N353" s="259"/>
      <c r="O353" s="259"/>
      <c r="P353" s="259"/>
      <c r="Q353" s="259"/>
      <c r="R353" s="259"/>
      <c r="S353" s="259"/>
      <c r="T353" s="26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1" t="s">
        <v>148</v>
      </c>
      <c r="AU353" s="261" t="s">
        <v>86</v>
      </c>
      <c r="AV353" s="13" t="s">
        <v>86</v>
      </c>
      <c r="AW353" s="13" t="s">
        <v>32</v>
      </c>
      <c r="AX353" s="13" t="s">
        <v>76</v>
      </c>
      <c r="AY353" s="261" t="s">
        <v>139</v>
      </c>
    </row>
    <row r="354" s="13" customFormat="1">
      <c r="A354" s="13"/>
      <c r="B354" s="250"/>
      <c r="C354" s="251"/>
      <c r="D354" s="252" t="s">
        <v>148</v>
      </c>
      <c r="E354" s="253" t="s">
        <v>1</v>
      </c>
      <c r="F354" s="254" t="s">
        <v>624</v>
      </c>
      <c r="G354" s="251"/>
      <c r="H354" s="255">
        <v>0.41099999999999998</v>
      </c>
      <c r="I354" s="256"/>
      <c r="J354" s="251"/>
      <c r="K354" s="251"/>
      <c r="L354" s="257"/>
      <c r="M354" s="258"/>
      <c r="N354" s="259"/>
      <c r="O354" s="259"/>
      <c r="P354" s="259"/>
      <c r="Q354" s="259"/>
      <c r="R354" s="259"/>
      <c r="S354" s="259"/>
      <c r="T354" s="26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1" t="s">
        <v>148</v>
      </c>
      <c r="AU354" s="261" t="s">
        <v>86</v>
      </c>
      <c r="AV354" s="13" t="s">
        <v>86</v>
      </c>
      <c r="AW354" s="13" t="s">
        <v>32</v>
      </c>
      <c r="AX354" s="13" t="s">
        <v>76</v>
      </c>
      <c r="AY354" s="261" t="s">
        <v>139</v>
      </c>
    </row>
    <row r="355" s="13" customFormat="1">
      <c r="A355" s="13"/>
      <c r="B355" s="250"/>
      <c r="C355" s="251"/>
      <c r="D355" s="252" t="s">
        <v>148</v>
      </c>
      <c r="E355" s="253" t="s">
        <v>1</v>
      </c>
      <c r="F355" s="254" t="s">
        <v>625</v>
      </c>
      <c r="G355" s="251"/>
      <c r="H355" s="255">
        <v>0.377</v>
      </c>
      <c r="I355" s="256"/>
      <c r="J355" s="251"/>
      <c r="K355" s="251"/>
      <c r="L355" s="257"/>
      <c r="M355" s="258"/>
      <c r="N355" s="259"/>
      <c r="O355" s="259"/>
      <c r="P355" s="259"/>
      <c r="Q355" s="259"/>
      <c r="R355" s="259"/>
      <c r="S355" s="259"/>
      <c r="T355" s="26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1" t="s">
        <v>148</v>
      </c>
      <c r="AU355" s="261" t="s">
        <v>86</v>
      </c>
      <c r="AV355" s="13" t="s">
        <v>86</v>
      </c>
      <c r="AW355" s="13" t="s">
        <v>32</v>
      </c>
      <c r="AX355" s="13" t="s">
        <v>76</v>
      </c>
      <c r="AY355" s="261" t="s">
        <v>139</v>
      </c>
    </row>
    <row r="356" s="13" customFormat="1">
      <c r="A356" s="13"/>
      <c r="B356" s="250"/>
      <c r="C356" s="251"/>
      <c r="D356" s="252" t="s">
        <v>148</v>
      </c>
      <c r="E356" s="253" t="s">
        <v>1</v>
      </c>
      <c r="F356" s="254" t="s">
        <v>626</v>
      </c>
      <c r="G356" s="251"/>
      <c r="H356" s="255">
        <v>0.36899999999999999</v>
      </c>
      <c r="I356" s="256"/>
      <c r="J356" s="251"/>
      <c r="K356" s="251"/>
      <c r="L356" s="257"/>
      <c r="M356" s="258"/>
      <c r="N356" s="259"/>
      <c r="O356" s="259"/>
      <c r="P356" s="259"/>
      <c r="Q356" s="259"/>
      <c r="R356" s="259"/>
      <c r="S356" s="259"/>
      <c r="T356" s="26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1" t="s">
        <v>148</v>
      </c>
      <c r="AU356" s="261" t="s">
        <v>86</v>
      </c>
      <c r="AV356" s="13" t="s">
        <v>86</v>
      </c>
      <c r="AW356" s="13" t="s">
        <v>32</v>
      </c>
      <c r="AX356" s="13" t="s">
        <v>76</v>
      </c>
      <c r="AY356" s="261" t="s">
        <v>139</v>
      </c>
    </row>
    <row r="357" s="16" customFormat="1">
      <c r="A357" s="16"/>
      <c r="B357" s="298"/>
      <c r="C357" s="299"/>
      <c r="D357" s="252" t="s">
        <v>148</v>
      </c>
      <c r="E357" s="300" t="s">
        <v>1</v>
      </c>
      <c r="F357" s="301" t="s">
        <v>466</v>
      </c>
      <c r="G357" s="299"/>
      <c r="H357" s="302">
        <v>7.9029999999999996</v>
      </c>
      <c r="I357" s="303"/>
      <c r="J357" s="299"/>
      <c r="K357" s="299"/>
      <c r="L357" s="304"/>
      <c r="M357" s="305"/>
      <c r="N357" s="306"/>
      <c r="O357" s="306"/>
      <c r="P357" s="306"/>
      <c r="Q357" s="306"/>
      <c r="R357" s="306"/>
      <c r="S357" s="306"/>
      <c r="T357" s="307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308" t="s">
        <v>148</v>
      </c>
      <c r="AU357" s="308" t="s">
        <v>86</v>
      </c>
      <c r="AV357" s="16" t="s">
        <v>155</v>
      </c>
      <c r="AW357" s="16" t="s">
        <v>32</v>
      </c>
      <c r="AX357" s="16" t="s">
        <v>76</v>
      </c>
      <c r="AY357" s="308" t="s">
        <v>139</v>
      </c>
    </row>
    <row r="358" s="13" customFormat="1">
      <c r="A358" s="13"/>
      <c r="B358" s="250"/>
      <c r="C358" s="251"/>
      <c r="D358" s="252" t="s">
        <v>148</v>
      </c>
      <c r="E358" s="253" t="s">
        <v>1</v>
      </c>
      <c r="F358" s="254" t="s">
        <v>627</v>
      </c>
      <c r="G358" s="251"/>
      <c r="H358" s="255">
        <v>19.135999999999999</v>
      </c>
      <c r="I358" s="256"/>
      <c r="J358" s="251"/>
      <c r="K358" s="251"/>
      <c r="L358" s="257"/>
      <c r="M358" s="258"/>
      <c r="N358" s="259"/>
      <c r="O358" s="259"/>
      <c r="P358" s="259"/>
      <c r="Q358" s="259"/>
      <c r="R358" s="259"/>
      <c r="S358" s="259"/>
      <c r="T358" s="26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1" t="s">
        <v>148</v>
      </c>
      <c r="AU358" s="261" t="s">
        <v>86</v>
      </c>
      <c r="AV358" s="13" t="s">
        <v>86</v>
      </c>
      <c r="AW358" s="13" t="s">
        <v>32</v>
      </c>
      <c r="AX358" s="13" t="s">
        <v>76</v>
      </c>
      <c r="AY358" s="261" t="s">
        <v>139</v>
      </c>
    </row>
    <row r="359" s="13" customFormat="1">
      <c r="A359" s="13"/>
      <c r="B359" s="250"/>
      <c r="C359" s="251"/>
      <c r="D359" s="252" t="s">
        <v>148</v>
      </c>
      <c r="E359" s="253" t="s">
        <v>1</v>
      </c>
      <c r="F359" s="254" t="s">
        <v>628</v>
      </c>
      <c r="G359" s="251"/>
      <c r="H359" s="255">
        <v>81.272999999999996</v>
      </c>
      <c r="I359" s="256"/>
      <c r="J359" s="251"/>
      <c r="K359" s="251"/>
      <c r="L359" s="257"/>
      <c r="M359" s="258"/>
      <c r="N359" s="259"/>
      <c r="O359" s="259"/>
      <c r="P359" s="259"/>
      <c r="Q359" s="259"/>
      <c r="R359" s="259"/>
      <c r="S359" s="259"/>
      <c r="T359" s="26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1" t="s">
        <v>148</v>
      </c>
      <c r="AU359" s="261" t="s">
        <v>86</v>
      </c>
      <c r="AV359" s="13" t="s">
        <v>86</v>
      </c>
      <c r="AW359" s="13" t="s">
        <v>32</v>
      </c>
      <c r="AX359" s="13" t="s">
        <v>76</v>
      </c>
      <c r="AY359" s="261" t="s">
        <v>139</v>
      </c>
    </row>
    <row r="360" s="13" customFormat="1">
      <c r="A360" s="13"/>
      <c r="B360" s="250"/>
      <c r="C360" s="251"/>
      <c r="D360" s="252" t="s">
        <v>148</v>
      </c>
      <c r="E360" s="253" t="s">
        <v>1</v>
      </c>
      <c r="F360" s="254" t="s">
        <v>629</v>
      </c>
      <c r="G360" s="251"/>
      <c r="H360" s="255">
        <v>28.356999999999999</v>
      </c>
      <c r="I360" s="256"/>
      <c r="J360" s="251"/>
      <c r="K360" s="251"/>
      <c r="L360" s="257"/>
      <c r="M360" s="258"/>
      <c r="N360" s="259"/>
      <c r="O360" s="259"/>
      <c r="P360" s="259"/>
      <c r="Q360" s="259"/>
      <c r="R360" s="259"/>
      <c r="S360" s="259"/>
      <c r="T360" s="26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1" t="s">
        <v>148</v>
      </c>
      <c r="AU360" s="261" t="s">
        <v>86</v>
      </c>
      <c r="AV360" s="13" t="s">
        <v>86</v>
      </c>
      <c r="AW360" s="13" t="s">
        <v>32</v>
      </c>
      <c r="AX360" s="13" t="s">
        <v>76</v>
      </c>
      <c r="AY360" s="261" t="s">
        <v>139</v>
      </c>
    </row>
    <row r="361" s="13" customFormat="1">
      <c r="A361" s="13"/>
      <c r="B361" s="250"/>
      <c r="C361" s="251"/>
      <c r="D361" s="252" t="s">
        <v>148</v>
      </c>
      <c r="E361" s="253" t="s">
        <v>1</v>
      </c>
      <c r="F361" s="254" t="s">
        <v>630</v>
      </c>
      <c r="G361" s="251"/>
      <c r="H361" s="255">
        <v>41.688000000000002</v>
      </c>
      <c r="I361" s="256"/>
      <c r="J361" s="251"/>
      <c r="K361" s="251"/>
      <c r="L361" s="257"/>
      <c r="M361" s="258"/>
      <c r="N361" s="259"/>
      <c r="O361" s="259"/>
      <c r="P361" s="259"/>
      <c r="Q361" s="259"/>
      <c r="R361" s="259"/>
      <c r="S361" s="259"/>
      <c r="T361" s="26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1" t="s">
        <v>148</v>
      </c>
      <c r="AU361" s="261" t="s">
        <v>86</v>
      </c>
      <c r="AV361" s="13" t="s">
        <v>86</v>
      </c>
      <c r="AW361" s="13" t="s">
        <v>32</v>
      </c>
      <c r="AX361" s="13" t="s">
        <v>76</v>
      </c>
      <c r="AY361" s="261" t="s">
        <v>139</v>
      </c>
    </row>
    <row r="362" s="16" customFormat="1">
      <c r="A362" s="16"/>
      <c r="B362" s="298"/>
      <c r="C362" s="299"/>
      <c r="D362" s="252" t="s">
        <v>148</v>
      </c>
      <c r="E362" s="300" t="s">
        <v>1</v>
      </c>
      <c r="F362" s="301" t="s">
        <v>466</v>
      </c>
      <c r="G362" s="299"/>
      <c r="H362" s="302">
        <v>170.45400000000001</v>
      </c>
      <c r="I362" s="303"/>
      <c r="J362" s="299"/>
      <c r="K362" s="299"/>
      <c r="L362" s="304"/>
      <c r="M362" s="305"/>
      <c r="N362" s="306"/>
      <c r="O362" s="306"/>
      <c r="P362" s="306"/>
      <c r="Q362" s="306"/>
      <c r="R362" s="306"/>
      <c r="S362" s="306"/>
      <c r="T362" s="307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308" t="s">
        <v>148</v>
      </c>
      <c r="AU362" s="308" t="s">
        <v>86</v>
      </c>
      <c r="AV362" s="16" t="s">
        <v>155</v>
      </c>
      <c r="AW362" s="16" t="s">
        <v>32</v>
      </c>
      <c r="AX362" s="16" t="s">
        <v>76</v>
      </c>
      <c r="AY362" s="308" t="s">
        <v>139</v>
      </c>
    </row>
    <row r="363" s="14" customFormat="1">
      <c r="A363" s="14"/>
      <c r="B363" s="262"/>
      <c r="C363" s="263"/>
      <c r="D363" s="252" t="s">
        <v>148</v>
      </c>
      <c r="E363" s="264" t="s">
        <v>1</v>
      </c>
      <c r="F363" s="265" t="s">
        <v>150</v>
      </c>
      <c r="G363" s="263"/>
      <c r="H363" s="266">
        <v>178.357</v>
      </c>
      <c r="I363" s="267"/>
      <c r="J363" s="263"/>
      <c r="K363" s="263"/>
      <c r="L363" s="268"/>
      <c r="M363" s="269"/>
      <c r="N363" s="270"/>
      <c r="O363" s="270"/>
      <c r="P363" s="270"/>
      <c r="Q363" s="270"/>
      <c r="R363" s="270"/>
      <c r="S363" s="270"/>
      <c r="T363" s="27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2" t="s">
        <v>148</v>
      </c>
      <c r="AU363" s="272" t="s">
        <v>86</v>
      </c>
      <c r="AV363" s="14" t="s">
        <v>146</v>
      </c>
      <c r="AW363" s="14" t="s">
        <v>32</v>
      </c>
      <c r="AX363" s="14" t="s">
        <v>84</v>
      </c>
      <c r="AY363" s="272" t="s">
        <v>139</v>
      </c>
    </row>
    <row r="364" s="2" customFormat="1" ht="16.5" customHeight="1">
      <c r="A364" s="39"/>
      <c r="B364" s="40"/>
      <c r="C364" s="273" t="s">
        <v>255</v>
      </c>
      <c r="D364" s="273" t="s">
        <v>209</v>
      </c>
      <c r="E364" s="274" t="s">
        <v>631</v>
      </c>
      <c r="F364" s="275" t="s">
        <v>632</v>
      </c>
      <c r="G364" s="276" t="s">
        <v>192</v>
      </c>
      <c r="H364" s="277">
        <v>15.805999999999999</v>
      </c>
      <c r="I364" s="278"/>
      <c r="J364" s="279">
        <f>ROUND(I364*H364,2)</f>
        <v>0</v>
      </c>
      <c r="K364" s="275" t="s">
        <v>145</v>
      </c>
      <c r="L364" s="280"/>
      <c r="M364" s="281" t="s">
        <v>1</v>
      </c>
      <c r="N364" s="282" t="s">
        <v>41</v>
      </c>
      <c r="O364" s="92"/>
      <c r="P364" s="246">
        <f>O364*H364</f>
        <v>0</v>
      </c>
      <c r="Q364" s="246">
        <v>1</v>
      </c>
      <c r="R364" s="246">
        <f>Q364*H364</f>
        <v>15.805999999999999</v>
      </c>
      <c r="S364" s="246">
        <v>0</v>
      </c>
      <c r="T364" s="24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8" t="s">
        <v>179</v>
      </c>
      <c r="AT364" s="248" t="s">
        <v>209</v>
      </c>
      <c r="AU364" s="248" t="s">
        <v>86</v>
      </c>
      <c r="AY364" s="18" t="s">
        <v>139</v>
      </c>
      <c r="BE364" s="249">
        <f>IF(N364="základní",J364,0)</f>
        <v>0</v>
      </c>
      <c r="BF364" s="249">
        <f>IF(N364="snížená",J364,0)</f>
        <v>0</v>
      </c>
      <c r="BG364" s="249">
        <f>IF(N364="zákl. přenesená",J364,0)</f>
        <v>0</v>
      </c>
      <c r="BH364" s="249">
        <f>IF(N364="sníž. přenesená",J364,0)</f>
        <v>0</v>
      </c>
      <c r="BI364" s="249">
        <f>IF(N364="nulová",J364,0)</f>
        <v>0</v>
      </c>
      <c r="BJ364" s="18" t="s">
        <v>84</v>
      </c>
      <c r="BK364" s="249">
        <f>ROUND(I364*H364,2)</f>
        <v>0</v>
      </c>
      <c r="BL364" s="18" t="s">
        <v>146</v>
      </c>
      <c r="BM364" s="248" t="s">
        <v>633</v>
      </c>
    </row>
    <row r="365" s="15" customFormat="1">
      <c r="A365" s="15"/>
      <c r="B365" s="288"/>
      <c r="C365" s="289"/>
      <c r="D365" s="252" t="s">
        <v>148</v>
      </c>
      <c r="E365" s="290" t="s">
        <v>1</v>
      </c>
      <c r="F365" s="291" t="s">
        <v>432</v>
      </c>
      <c r="G365" s="289"/>
      <c r="H365" s="290" t="s">
        <v>1</v>
      </c>
      <c r="I365" s="292"/>
      <c r="J365" s="289"/>
      <c r="K365" s="289"/>
      <c r="L365" s="293"/>
      <c r="M365" s="294"/>
      <c r="N365" s="295"/>
      <c r="O365" s="295"/>
      <c r="P365" s="295"/>
      <c r="Q365" s="295"/>
      <c r="R365" s="295"/>
      <c r="S365" s="295"/>
      <c r="T365" s="29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97" t="s">
        <v>148</v>
      </c>
      <c r="AU365" s="297" t="s">
        <v>86</v>
      </c>
      <c r="AV365" s="15" t="s">
        <v>84</v>
      </c>
      <c r="AW365" s="15" t="s">
        <v>32</v>
      </c>
      <c r="AX365" s="15" t="s">
        <v>76</v>
      </c>
      <c r="AY365" s="297" t="s">
        <v>139</v>
      </c>
    </row>
    <row r="366" s="13" customFormat="1">
      <c r="A366" s="13"/>
      <c r="B366" s="250"/>
      <c r="C366" s="251"/>
      <c r="D366" s="252" t="s">
        <v>148</v>
      </c>
      <c r="E366" s="253" t="s">
        <v>1</v>
      </c>
      <c r="F366" s="254" t="s">
        <v>613</v>
      </c>
      <c r="G366" s="251"/>
      <c r="H366" s="255">
        <v>0.40500000000000003</v>
      </c>
      <c r="I366" s="256"/>
      <c r="J366" s="251"/>
      <c r="K366" s="251"/>
      <c r="L366" s="257"/>
      <c r="M366" s="258"/>
      <c r="N366" s="259"/>
      <c r="O366" s="259"/>
      <c r="P366" s="259"/>
      <c r="Q366" s="259"/>
      <c r="R366" s="259"/>
      <c r="S366" s="259"/>
      <c r="T366" s="26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1" t="s">
        <v>148</v>
      </c>
      <c r="AU366" s="261" t="s">
        <v>86</v>
      </c>
      <c r="AV366" s="13" t="s">
        <v>86</v>
      </c>
      <c r="AW366" s="13" t="s">
        <v>32</v>
      </c>
      <c r="AX366" s="13" t="s">
        <v>76</v>
      </c>
      <c r="AY366" s="261" t="s">
        <v>139</v>
      </c>
    </row>
    <row r="367" s="13" customFormat="1">
      <c r="A367" s="13"/>
      <c r="B367" s="250"/>
      <c r="C367" s="251"/>
      <c r="D367" s="252" t="s">
        <v>148</v>
      </c>
      <c r="E367" s="253" t="s">
        <v>1</v>
      </c>
      <c r="F367" s="254" t="s">
        <v>614</v>
      </c>
      <c r="G367" s="251"/>
      <c r="H367" s="255">
        <v>0.41099999999999998</v>
      </c>
      <c r="I367" s="256"/>
      <c r="J367" s="251"/>
      <c r="K367" s="251"/>
      <c r="L367" s="257"/>
      <c r="M367" s="258"/>
      <c r="N367" s="259"/>
      <c r="O367" s="259"/>
      <c r="P367" s="259"/>
      <c r="Q367" s="259"/>
      <c r="R367" s="259"/>
      <c r="S367" s="259"/>
      <c r="T367" s="26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1" t="s">
        <v>148</v>
      </c>
      <c r="AU367" s="261" t="s">
        <v>86</v>
      </c>
      <c r="AV367" s="13" t="s">
        <v>86</v>
      </c>
      <c r="AW367" s="13" t="s">
        <v>32</v>
      </c>
      <c r="AX367" s="13" t="s">
        <v>76</v>
      </c>
      <c r="AY367" s="261" t="s">
        <v>139</v>
      </c>
    </row>
    <row r="368" s="13" customFormat="1">
      <c r="A368" s="13"/>
      <c r="B368" s="250"/>
      <c r="C368" s="251"/>
      <c r="D368" s="252" t="s">
        <v>148</v>
      </c>
      <c r="E368" s="253" t="s">
        <v>1</v>
      </c>
      <c r="F368" s="254" t="s">
        <v>615</v>
      </c>
      <c r="G368" s="251"/>
      <c r="H368" s="255">
        <v>1.335</v>
      </c>
      <c r="I368" s="256"/>
      <c r="J368" s="251"/>
      <c r="K368" s="251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148</v>
      </c>
      <c r="AU368" s="261" t="s">
        <v>86</v>
      </c>
      <c r="AV368" s="13" t="s">
        <v>86</v>
      </c>
      <c r="AW368" s="13" t="s">
        <v>32</v>
      </c>
      <c r="AX368" s="13" t="s">
        <v>76</v>
      </c>
      <c r="AY368" s="261" t="s">
        <v>139</v>
      </c>
    </row>
    <row r="369" s="13" customFormat="1">
      <c r="A369" s="13"/>
      <c r="B369" s="250"/>
      <c r="C369" s="251"/>
      <c r="D369" s="252" t="s">
        <v>148</v>
      </c>
      <c r="E369" s="253" t="s">
        <v>1</v>
      </c>
      <c r="F369" s="254" t="s">
        <v>616</v>
      </c>
      <c r="G369" s="251"/>
      <c r="H369" s="255">
        <v>0.58199999999999996</v>
      </c>
      <c r="I369" s="256"/>
      <c r="J369" s="251"/>
      <c r="K369" s="251"/>
      <c r="L369" s="257"/>
      <c r="M369" s="258"/>
      <c r="N369" s="259"/>
      <c r="O369" s="259"/>
      <c r="P369" s="259"/>
      <c r="Q369" s="259"/>
      <c r="R369" s="259"/>
      <c r="S369" s="259"/>
      <c r="T369" s="26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1" t="s">
        <v>148</v>
      </c>
      <c r="AU369" s="261" t="s">
        <v>86</v>
      </c>
      <c r="AV369" s="13" t="s">
        <v>86</v>
      </c>
      <c r="AW369" s="13" t="s">
        <v>32</v>
      </c>
      <c r="AX369" s="13" t="s">
        <v>76</v>
      </c>
      <c r="AY369" s="261" t="s">
        <v>139</v>
      </c>
    </row>
    <row r="370" s="13" customFormat="1">
      <c r="A370" s="13"/>
      <c r="B370" s="250"/>
      <c r="C370" s="251"/>
      <c r="D370" s="252" t="s">
        <v>148</v>
      </c>
      <c r="E370" s="253" t="s">
        <v>1</v>
      </c>
      <c r="F370" s="254" t="s">
        <v>617</v>
      </c>
      <c r="G370" s="251"/>
      <c r="H370" s="255">
        <v>0.55300000000000005</v>
      </c>
      <c r="I370" s="256"/>
      <c r="J370" s="251"/>
      <c r="K370" s="251"/>
      <c r="L370" s="257"/>
      <c r="M370" s="258"/>
      <c r="N370" s="259"/>
      <c r="O370" s="259"/>
      <c r="P370" s="259"/>
      <c r="Q370" s="259"/>
      <c r="R370" s="259"/>
      <c r="S370" s="259"/>
      <c r="T370" s="26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1" t="s">
        <v>148</v>
      </c>
      <c r="AU370" s="261" t="s">
        <v>86</v>
      </c>
      <c r="AV370" s="13" t="s">
        <v>86</v>
      </c>
      <c r="AW370" s="13" t="s">
        <v>32</v>
      </c>
      <c r="AX370" s="13" t="s">
        <v>76</v>
      </c>
      <c r="AY370" s="261" t="s">
        <v>139</v>
      </c>
    </row>
    <row r="371" s="13" customFormat="1">
      <c r="A371" s="13"/>
      <c r="B371" s="250"/>
      <c r="C371" s="251"/>
      <c r="D371" s="252" t="s">
        <v>148</v>
      </c>
      <c r="E371" s="253" t="s">
        <v>1</v>
      </c>
      <c r="F371" s="254" t="s">
        <v>618</v>
      </c>
      <c r="G371" s="251"/>
      <c r="H371" s="255">
        <v>0.58199999999999996</v>
      </c>
      <c r="I371" s="256"/>
      <c r="J371" s="251"/>
      <c r="K371" s="251"/>
      <c r="L371" s="257"/>
      <c r="M371" s="258"/>
      <c r="N371" s="259"/>
      <c r="O371" s="259"/>
      <c r="P371" s="259"/>
      <c r="Q371" s="259"/>
      <c r="R371" s="259"/>
      <c r="S371" s="259"/>
      <c r="T371" s="26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1" t="s">
        <v>148</v>
      </c>
      <c r="AU371" s="261" t="s">
        <v>86</v>
      </c>
      <c r="AV371" s="13" t="s">
        <v>86</v>
      </c>
      <c r="AW371" s="13" t="s">
        <v>32</v>
      </c>
      <c r="AX371" s="13" t="s">
        <v>76</v>
      </c>
      <c r="AY371" s="261" t="s">
        <v>139</v>
      </c>
    </row>
    <row r="372" s="13" customFormat="1">
      <c r="A372" s="13"/>
      <c r="B372" s="250"/>
      <c r="C372" s="251"/>
      <c r="D372" s="252" t="s">
        <v>148</v>
      </c>
      <c r="E372" s="253" t="s">
        <v>1</v>
      </c>
      <c r="F372" s="254" t="s">
        <v>619</v>
      </c>
      <c r="G372" s="251"/>
      <c r="H372" s="255">
        <v>0.55300000000000005</v>
      </c>
      <c r="I372" s="256"/>
      <c r="J372" s="251"/>
      <c r="K372" s="251"/>
      <c r="L372" s="257"/>
      <c r="M372" s="258"/>
      <c r="N372" s="259"/>
      <c r="O372" s="259"/>
      <c r="P372" s="259"/>
      <c r="Q372" s="259"/>
      <c r="R372" s="259"/>
      <c r="S372" s="259"/>
      <c r="T372" s="26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1" t="s">
        <v>148</v>
      </c>
      <c r="AU372" s="261" t="s">
        <v>86</v>
      </c>
      <c r="AV372" s="13" t="s">
        <v>86</v>
      </c>
      <c r="AW372" s="13" t="s">
        <v>32</v>
      </c>
      <c r="AX372" s="13" t="s">
        <v>76</v>
      </c>
      <c r="AY372" s="261" t="s">
        <v>139</v>
      </c>
    </row>
    <row r="373" s="13" customFormat="1">
      <c r="A373" s="13"/>
      <c r="B373" s="250"/>
      <c r="C373" s="251"/>
      <c r="D373" s="252" t="s">
        <v>148</v>
      </c>
      <c r="E373" s="253" t="s">
        <v>1</v>
      </c>
      <c r="F373" s="254" t="s">
        <v>620</v>
      </c>
      <c r="G373" s="251"/>
      <c r="H373" s="255">
        <v>0.58199999999999996</v>
      </c>
      <c r="I373" s="256"/>
      <c r="J373" s="251"/>
      <c r="K373" s="251"/>
      <c r="L373" s="257"/>
      <c r="M373" s="258"/>
      <c r="N373" s="259"/>
      <c r="O373" s="259"/>
      <c r="P373" s="259"/>
      <c r="Q373" s="259"/>
      <c r="R373" s="259"/>
      <c r="S373" s="259"/>
      <c r="T373" s="26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1" t="s">
        <v>148</v>
      </c>
      <c r="AU373" s="261" t="s">
        <v>86</v>
      </c>
      <c r="AV373" s="13" t="s">
        <v>86</v>
      </c>
      <c r="AW373" s="13" t="s">
        <v>32</v>
      </c>
      <c r="AX373" s="13" t="s">
        <v>76</v>
      </c>
      <c r="AY373" s="261" t="s">
        <v>139</v>
      </c>
    </row>
    <row r="374" s="13" customFormat="1">
      <c r="A374" s="13"/>
      <c r="B374" s="250"/>
      <c r="C374" s="251"/>
      <c r="D374" s="252" t="s">
        <v>148</v>
      </c>
      <c r="E374" s="253" t="s">
        <v>1</v>
      </c>
      <c r="F374" s="254" t="s">
        <v>621</v>
      </c>
      <c r="G374" s="251"/>
      <c r="H374" s="255">
        <v>0.58999999999999997</v>
      </c>
      <c r="I374" s="256"/>
      <c r="J374" s="251"/>
      <c r="K374" s="251"/>
      <c r="L374" s="257"/>
      <c r="M374" s="258"/>
      <c r="N374" s="259"/>
      <c r="O374" s="259"/>
      <c r="P374" s="259"/>
      <c r="Q374" s="259"/>
      <c r="R374" s="259"/>
      <c r="S374" s="259"/>
      <c r="T374" s="26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1" t="s">
        <v>148</v>
      </c>
      <c r="AU374" s="261" t="s">
        <v>86</v>
      </c>
      <c r="AV374" s="13" t="s">
        <v>86</v>
      </c>
      <c r="AW374" s="13" t="s">
        <v>32</v>
      </c>
      <c r="AX374" s="13" t="s">
        <v>76</v>
      </c>
      <c r="AY374" s="261" t="s">
        <v>139</v>
      </c>
    </row>
    <row r="375" s="13" customFormat="1">
      <c r="A375" s="13"/>
      <c r="B375" s="250"/>
      <c r="C375" s="251"/>
      <c r="D375" s="252" t="s">
        <v>148</v>
      </c>
      <c r="E375" s="253" t="s">
        <v>1</v>
      </c>
      <c r="F375" s="254" t="s">
        <v>622</v>
      </c>
      <c r="G375" s="251"/>
      <c r="H375" s="255">
        <v>0.34200000000000003</v>
      </c>
      <c r="I375" s="256"/>
      <c r="J375" s="251"/>
      <c r="K375" s="251"/>
      <c r="L375" s="257"/>
      <c r="M375" s="258"/>
      <c r="N375" s="259"/>
      <c r="O375" s="259"/>
      <c r="P375" s="259"/>
      <c r="Q375" s="259"/>
      <c r="R375" s="259"/>
      <c r="S375" s="259"/>
      <c r="T375" s="26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1" t="s">
        <v>148</v>
      </c>
      <c r="AU375" s="261" t="s">
        <v>86</v>
      </c>
      <c r="AV375" s="13" t="s">
        <v>86</v>
      </c>
      <c r="AW375" s="13" t="s">
        <v>32</v>
      </c>
      <c r="AX375" s="13" t="s">
        <v>76</v>
      </c>
      <c r="AY375" s="261" t="s">
        <v>139</v>
      </c>
    </row>
    <row r="376" s="13" customFormat="1">
      <c r="A376" s="13"/>
      <c r="B376" s="250"/>
      <c r="C376" s="251"/>
      <c r="D376" s="252" t="s">
        <v>148</v>
      </c>
      <c r="E376" s="253" t="s">
        <v>1</v>
      </c>
      <c r="F376" s="254" t="s">
        <v>623</v>
      </c>
      <c r="G376" s="251"/>
      <c r="H376" s="255">
        <v>0.81100000000000005</v>
      </c>
      <c r="I376" s="256"/>
      <c r="J376" s="251"/>
      <c r="K376" s="251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148</v>
      </c>
      <c r="AU376" s="261" t="s">
        <v>86</v>
      </c>
      <c r="AV376" s="13" t="s">
        <v>86</v>
      </c>
      <c r="AW376" s="13" t="s">
        <v>32</v>
      </c>
      <c r="AX376" s="13" t="s">
        <v>76</v>
      </c>
      <c r="AY376" s="261" t="s">
        <v>139</v>
      </c>
    </row>
    <row r="377" s="13" customFormat="1">
      <c r="A377" s="13"/>
      <c r="B377" s="250"/>
      <c r="C377" s="251"/>
      <c r="D377" s="252" t="s">
        <v>148</v>
      </c>
      <c r="E377" s="253" t="s">
        <v>1</v>
      </c>
      <c r="F377" s="254" t="s">
        <v>624</v>
      </c>
      <c r="G377" s="251"/>
      <c r="H377" s="255">
        <v>0.41099999999999998</v>
      </c>
      <c r="I377" s="256"/>
      <c r="J377" s="251"/>
      <c r="K377" s="251"/>
      <c r="L377" s="257"/>
      <c r="M377" s="258"/>
      <c r="N377" s="259"/>
      <c r="O377" s="259"/>
      <c r="P377" s="259"/>
      <c r="Q377" s="259"/>
      <c r="R377" s="259"/>
      <c r="S377" s="259"/>
      <c r="T377" s="26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1" t="s">
        <v>148</v>
      </c>
      <c r="AU377" s="261" t="s">
        <v>86</v>
      </c>
      <c r="AV377" s="13" t="s">
        <v>86</v>
      </c>
      <c r="AW377" s="13" t="s">
        <v>32</v>
      </c>
      <c r="AX377" s="13" t="s">
        <v>76</v>
      </c>
      <c r="AY377" s="261" t="s">
        <v>139</v>
      </c>
    </row>
    <row r="378" s="13" customFormat="1">
      <c r="A378" s="13"/>
      <c r="B378" s="250"/>
      <c r="C378" s="251"/>
      <c r="D378" s="252" t="s">
        <v>148</v>
      </c>
      <c r="E378" s="253" t="s">
        <v>1</v>
      </c>
      <c r="F378" s="254" t="s">
        <v>625</v>
      </c>
      <c r="G378" s="251"/>
      <c r="H378" s="255">
        <v>0.377</v>
      </c>
      <c r="I378" s="256"/>
      <c r="J378" s="251"/>
      <c r="K378" s="251"/>
      <c r="L378" s="257"/>
      <c r="M378" s="258"/>
      <c r="N378" s="259"/>
      <c r="O378" s="259"/>
      <c r="P378" s="259"/>
      <c r="Q378" s="259"/>
      <c r="R378" s="259"/>
      <c r="S378" s="259"/>
      <c r="T378" s="26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1" t="s">
        <v>148</v>
      </c>
      <c r="AU378" s="261" t="s">
        <v>86</v>
      </c>
      <c r="AV378" s="13" t="s">
        <v>86</v>
      </c>
      <c r="AW378" s="13" t="s">
        <v>32</v>
      </c>
      <c r="AX378" s="13" t="s">
        <v>76</v>
      </c>
      <c r="AY378" s="261" t="s">
        <v>139</v>
      </c>
    </row>
    <row r="379" s="13" customFormat="1">
      <c r="A379" s="13"/>
      <c r="B379" s="250"/>
      <c r="C379" s="251"/>
      <c r="D379" s="252" t="s">
        <v>148</v>
      </c>
      <c r="E379" s="253" t="s">
        <v>1</v>
      </c>
      <c r="F379" s="254" t="s">
        <v>626</v>
      </c>
      <c r="G379" s="251"/>
      <c r="H379" s="255">
        <v>0.36899999999999999</v>
      </c>
      <c r="I379" s="256"/>
      <c r="J379" s="251"/>
      <c r="K379" s="251"/>
      <c r="L379" s="257"/>
      <c r="M379" s="258"/>
      <c r="N379" s="259"/>
      <c r="O379" s="259"/>
      <c r="P379" s="259"/>
      <c r="Q379" s="259"/>
      <c r="R379" s="259"/>
      <c r="S379" s="259"/>
      <c r="T379" s="26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1" t="s">
        <v>148</v>
      </c>
      <c r="AU379" s="261" t="s">
        <v>86</v>
      </c>
      <c r="AV379" s="13" t="s">
        <v>86</v>
      </c>
      <c r="AW379" s="13" t="s">
        <v>32</v>
      </c>
      <c r="AX379" s="13" t="s">
        <v>76</v>
      </c>
      <c r="AY379" s="261" t="s">
        <v>139</v>
      </c>
    </row>
    <row r="380" s="16" customFormat="1">
      <c r="A380" s="16"/>
      <c r="B380" s="298"/>
      <c r="C380" s="299"/>
      <c r="D380" s="252" t="s">
        <v>148</v>
      </c>
      <c r="E380" s="300" t="s">
        <v>1</v>
      </c>
      <c r="F380" s="301" t="s">
        <v>466</v>
      </c>
      <c r="G380" s="299"/>
      <c r="H380" s="302">
        <v>7.9029999999999996</v>
      </c>
      <c r="I380" s="303"/>
      <c r="J380" s="299"/>
      <c r="K380" s="299"/>
      <c r="L380" s="304"/>
      <c r="M380" s="305"/>
      <c r="N380" s="306"/>
      <c r="O380" s="306"/>
      <c r="P380" s="306"/>
      <c r="Q380" s="306"/>
      <c r="R380" s="306"/>
      <c r="S380" s="306"/>
      <c r="T380" s="307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308" t="s">
        <v>148</v>
      </c>
      <c r="AU380" s="308" t="s">
        <v>86</v>
      </c>
      <c r="AV380" s="16" t="s">
        <v>155</v>
      </c>
      <c r="AW380" s="16" t="s">
        <v>32</v>
      </c>
      <c r="AX380" s="16" t="s">
        <v>76</v>
      </c>
      <c r="AY380" s="308" t="s">
        <v>139</v>
      </c>
    </row>
    <row r="381" s="14" customFormat="1">
      <c r="A381" s="14"/>
      <c r="B381" s="262"/>
      <c r="C381" s="263"/>
      <c r="D381" s="252" t="s">
        <v>148</v>
      </c>
      <c r="E381" s="264" t="s">
        <v>1</v>
      </c>
      <c r="F381" s="265" t="s">
        <v>150</v>
      </c>
      <c r="G381" s="263"/>
      <c r="H381" s="266">
        <v>7.9029999999999996</v>
      </c>
      <c r="I381" s="267"/>
      <c r="J381" s="263"/>
      <c r="K381" s="263"/>
      <c r="L381" s="268"/>
      <c r="M381" s="269"/>
      <c r="N381" s="270"/>
      <c r="O381" s="270"/>
      <c r="P381" s="270"/>
      <c r="Q381" s="270"/>
      <c r="R381" s="270"/>
      <c r="S381" s="270"/>
      <c r="T381" s="27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2" t="s">
        <v>148</v>
      </c>
      <c r="AU381" s="272" t="s">
        <v>86</v>
      </c>
      <c r="AV381" s="14" t="s">
        <v>146</v>
      </c>
      <c r="AW381" s="14" t="s">
        <v>32</v>
      </c>
      <c r="AX381" s="14" t="s">
        <v>84</v>
      </c>
      <c r="AY381" s="272" t="s">
        <v>139</v>
      </c>
    </row>
    <row r="382" s="13" customFormat="1">
      <c r="A382" s="13"/>
      <c r="B382" s="250"/>
      <c r="C382" s="251"/>
      <c r="D382" s="252" t="s">
        <v>148</v>
      </c>
      <c r="E382" s="251"/>
      <c r="F382" s="254" t="s">
        <v>634</v>
      </c>
      <c r="G382" s="251"/>
      <c r="H382" s="255">
        <v>15.805999999999999</v>
      </c>
      <c r="I382" s="256"/>
      <c r="J382" s="251"/>
      <c r="K382" s="251"/>
      <c r="L382" s="257"/>
      <c r="M382" s="258"/>
      <c r="N382" s="259"/>
      <c r="O382" s="259"/>
      <c r="P382" s="259"/>
      <c r="Q382" s="259"/>
      <c r="R382" s="259"/>
      <c r="S382" s="259"/>
      <c r="T382" s="26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1" t="s">
        <v>148</v>
      </c>
      <c r="AU382" s="261" t="s">
        <v>86</v>
      </c>
      <c r="AV382" s="13" t="s">
        <v>86</v>
      </c>
      <c r="AW382" s="13" t="s">
        <v>4</v>
      </c>
      <c r="AX382" s="13" t="s">
        <v>84</v>
      </c>
      <c r="AY382" s="261" t="s">
        <v>139</v>
      </c>
    </row>
    <row r="383" s="2" customFormat="1" ht="16.5" customHeight="1">
      <c r="A383" s="39"/>
      <c r="B383" s="40"/>
      <c r="C383" s="273" t="s">
        <v>259</v>
      </c>
      <c r="D383" s="273" t="s">
        <v>209</v>
      </c>
      <c r="E383" s="274" t="s">
        <v>602</v>
      </c>
      <c r="F383" s="275" t="s">
        <v>603</v>
      </c>
      <c r="G383" s="276" t="s">
        <v>192</v>
      </c>
      <c r="H383" s="277">
        <v>340.90800000000002</v>
      </c>
      <c r="I383" s="278"/>
      <c r="J383" s="279">
        <f>ROUND(I383*H383,2)</f>
        <v>0</v>
      </c>
      <c r="K383" s="275" t="s">
        <v>145</v>
      </c>
      <c r="L383" s="280"/>
      <c r="M383" s="281" t="s">
        <v>1</v>
      </c>
      <c r="N383" s="282" t="s">
        <v>41</v>
      </c>
      <c r="O383" s="92"/>
      <c r="P383" s="246">
        <f>O383*H383</f>
        <v>0</v>
      </c>
      <c r="Q383" s="246">
        <v>1</v>
      </c>
      <c r="R383" s="246">
        <f>Q383*H383</f>
        <v>340.90800000000002</v>
      </c>
      <c r="S383" s="246">
        <v>0</v>
      </c>
      <c r="T383" s="24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8" t="s">
        <v>179</v>
      </c>
      <c r="AT383" s="248" t="s">
        <v>209</v>
      </c>
      <c r="AU383" s="248" t="s">
        <v>86</v>
      </c>
      <c r="AY383" s="18" t="s">
        <v>139</v>
      </c>
      <c r="BE383" s="249">
        <f>IF(N383="základní",J383,0)</f>
        <v>0</v>
      </c>
      <c r="BF383" s="249">
        <f>IF(N383="snížená",J383,0)</f>
        <v>0</v>
      </c>
      <c r="BG383" s="249">
        <f>IF(N383="zákl. přenesená",J383,0)</f>
        <v>0</v>
      </c>
      <c r="BH383" s="249">
        <f>IF(N383="sníž. přenesená",J383,0)</f>
        <v>0</v>
      </c>
      <c r="BI383" s="249">
        <f>IF(N383="nulová",J383,0)</f>
        <v>0</v>
      </c>
      <c r="BJ383" s="18" t="s">
        <v>84</v>
      </c>
      <c r="BK383" s="249">
        <f>ROUND(I383*H383,2)</f>
        <v>0</v>
      </c>
      <c r="BL383" s="18" t="s">
        <v>146</v>
      </c>
      <c r="BM383" s="248" t="s">
        <v>635</v>
      </c>
    </row>
    <row r="384" s="13" customFormat="1">
      <c r="A384" s="13"/>
      <c r="B384" s="250"/>
      <c r="C384" s="251"/>
      <c r="D384" s="252" t="s">
        <v>148</v>
      </c>
      <c r="E384" s="253" t="s">
        <v>1</v>
      </c>
      <c r="F384" s="254" t="s">
        <v>627</v>
      </c>
      <c r="G384" s="251"/>
      <c r="H384" s="255">
        <v>19.135999999999999</v>
      </c>
      <c r="I384" s="256"/>
      <c r="J384" s="251"/>
      <c r="K384" s="251"/>
      <c r="L384" s="257"/>
      <c r="M384" s="258"/>
      <c r="N384" s="259"/>
      <c r="O384" s="259"/>
      <c r="P384" s="259"/>
      <c r="Q384" s="259"/>
      <c r="R384" s="259"/>
      <c r="S384" s="259"/>
      <c r="T384" s="26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1" t="s">
        <v>148</v>
      </c>
      <c r="AU384" s="261" t="s">
        <v>86</v>
      </c>
      <c r="AV384" s="13" t="s">
        <v>86</v>
      </c>
      <c r="AW384" s="13" t="s">
        <v>32</v>
      </c>
      <c r="AX384" s="13" t="s">
        <v>76</v>
      </c>
      <c r="AY384" s="261" t="s">
        <v>139</v>
      </c>
    </row>
    <row r="385" s="13" customFormat="1">
      <c r="A385" s="13"/>
      <c r="B385" s="250"/>
      <c r="C385" s="251"/>
      <c r="D385" s="252" t="s">
        <v>148</v>
      </c>
      <c r="E385" s="253" t="s">
        <v>1</v>
      </c>
      <c r="F385" s="254" t="s">
        <v>628</v>
      </c>
      <c r="G385" s="251"/>
      <c r="H385" s="255">
        <v>81.272999999999996</v>
      </c>
      <c r="I385" s="256"/>
      <c r="J385" s="251"/>
      <c r="K385" s="251"/>
      <c r="L385" s="257"/>
      <c r="M385" s="258"/>
      <c r="N385" s="259"/>
      <c r="O385" s="259"/>
      <c r="P385" s="259"/>
      <c r="Q385" s="259"/>
      <c r="R385" s="259"/>
      <c r="S385" s="259"/>
      <c r="T385" s="26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1" t="s">
        <v>148</v>
      </c>
      <c r="AU385" s="261" t="s">
        <v>86</v>
      </c>
      <c r="AV385" s="13" t="s">
        <v>86</v>
      </c>
      <c r="AW385" s="13" t="s">
        <v>32</v>
      </c>
      <c r="AX385" s="13" t="s">
        <v>76</v>
      </c>
      <c r="AY385" s="261" t="s">
        <v>139</v>
      </c>
    </row>
    <row r="386" s="13" customFormat="1">
      <c r="A386" s="13"/>
      <c r="B386" s="250"/>
      <c r="C386" s="251"/>
      <c r="D386" s="252" t="s">
        <v>148</v>
      </c>
      <c r="E386" s="253" t="s">
        <v>1</v>
      </c>
      <c r="F386" s="254" t="s">
        <v>629</v>
      </c>
      <c r="G386" s="251"/>
      <c r="H386" s="255">
        <v>28.356999999999999</v>
      </c>
      <c r="I386" s="256"/>
      <c r="J386" s="251"/>
      <c r="K386" s="251"/>
      <c r="L386" s="257"/>
      <c r="M386" s="258"/>
      <c r="N386" s="259"/>
      <c r="O386" s="259"/>
      <c r="P386" s="259"/>
      <c r="Q386" s="259"/>
      <c r="R386" s="259"/>
      <c r="S386" s="259"/>
      <c r="T386" s="26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1" t="s">
        <v>148</v>
      </c>
      <c r="AU386" s="261" t="s">
        <v>86</v>
      </c>
      <c r="AV386" s="13" t="s">
        <v>86</v>
      </c>
      <c r="AW386" s="13" t="s">
        <v>32</v>
      </c>
      <c r="AX386" s="13" t="s">
        <v>76</v>
      </c>
      <c r="AY386" s="261" t="s">
        <v>139</v>
      </c>
    </row>
    <row r="387" s="13" customFormat="1">
      <c r="A387" s="13"/>
      <c r="B387" s="250"/>
      <c r="C387" s="251"/>
      <c r="D387" s="252" t="s">
        <v>148</v>
      </c>
      <c r="E387" s="253" t="s">
        <v>1</v>
      </c>
      <c r="F387" s="254" t="s">
        <v>630</v>
      </c>
      <c r="G387" s="251"/>
      <c r="H387" s="255">
        <v>41.688000000000002</v>
      </c>
      <c r="I387" s="256"/>
      <c r="J387" s="251"/>
      <c r="K387" s="251"/>
      <c r="L387" s="257"/>
      <c r="M387" s="258"/>
      <c r="N387" s="259"/>
      <c r="O387" s="259"/>
      <c r="P387" s="259"/>
      <c r="Q387" s="259"/>
      <c r="R387" s="259"/>
      <c r="S387" s="259"/>
      <c r="T387" s="26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1" t="s">
        <v>148</v>
      </c>
      <c r="AU387" s="261" t="s">
        <v>86</v>
      </c>
      <c r="AV387" s="13" t="s">
        <v>86</v>
      </c>
      <c r="AW387" s="13" t="s">
        <v>32</v>
      </c>
      <c r="AX387" s="13" t="s">
        <v>76</v>
      </c>
      <c r="AY387" s="261" t="s">
        <v>139</v>
      </c>
    </row>
    <row r="388" s="16" customFormat="1">
      <c r="A388" s="16"/>
      <c r="B388" s="298"/>
      <c r="C388" s="299"/>
      <c r="D388" s="252" t="s">
        <v>148</v>
      </c>
      <c r="E388" s="300" t="s">
        <v>1</v>
      </c>
      <c r="F388" s="301" t="s">
        <v>466</v>
      </c>
      <c r="G388" s="299"/>
      <c r="H388" s="302">
        <v>170.45400000000001</v>
      </c>
      <c r="I388" s="303"/>
      <c r="J388" s="299"/>
      <c r="K388" s="299"/>
      <c r="L388" s="304"/>
      <c r="M388" s="305"/>
      <c r="N388" s="306"/>
      <c r="O388" s="306"/>
      <c r="P388" s="306"/>
      <c r="Q388" s="306"/>
      <c r="R388" s="306"/>
      <c r="S388" s="306"/>
      <c r="T388" s="307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308" t="s">
        <v>148</v>
      </c>
      <c r="AU388" s="308" t="s">
        <v>86</v>
      </c>
      <c r="AV388" s="16" t="s">
        <v>155</v>
      </c>
      <c r="AW388" s="16" t="s">
        <v>32</v>
      </c>
      <c r="AX388" s="16" t="s">
        <v>76</v>
      </c>
      <c r="AY388" s="308" t="s">
        <v>139</v>
      </c>
    </row>
    <row r="389" s="14" customFormat="1">
      <c r="A389" s="14"/>
      <c r="B389" s="262"/>
      <c r="C389" s="263"/>
      <c r="D389" s="252" t="s">
        <v>148</v>
      </c>
      <c r="E389" s="264" t="s">
        <v>1</v>
      </c>
      <c r="F389" s="265" t="s">
        <v>150</v>
      </c>
      <c r="G389" s="263"/>
      <c r="H389" s="266">
        <v>170.45400000000001</v>
      </c>
      <c r="I389" s="267"/>
      <c r="J389" s="263"/>
      <c r="K389" s="263"/>
      <c r="L389" s="268"/>
      <c r="M389" s="269"/>
      <c r="N389" s="270"/>
      <c r="O389" s="270"/>
      <c r="P389" s="270"/>
      <c r="Q389" s="270"/>
      <c r="R389" s="270"/>
      <c r="S389" s="270"/>
      <c r="T389" s="27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2" t="s">
        <v>148</v>
      </c>
      <c r="AU389" s="272" t="s">
        <v>86</v>
      </c>
      <c r="AV389" s="14" t="s">
        <v>146</v>
      </c>
      <c r="AW389" s="14" t="s">
        <v>32</v>
      </c>
      <c r="AX389" s="14" t="s">
        <v>84</v>
      </c>
      <c r="AY389" s="272" t="s">
        <v>139</v>
      </c>
    </row>
    <row r="390" s="13" customFormat="1">
      <c r="A390" s="13"/>
      <c r="B390" s="250"/>
      <c r="C390" s="251"/>
      <c r="D390" s="252" t="s">
        <v>148</v>
      </c>
      <c r="E390" s="251"/>
      <c r="F390" s="254" t="s">
        <v>636</v>
      </c>
      <c r="G390" s="251"/>
      <c r="H390" s="255">
        <v>340.90800000000002</v>
      </c>
      <c r="I390" s="256"/>
      <c r="J390" s="251"/>
      <c r="K390" s="251"/>
      <c r="L390" s="257"/>
      <c r="M390" s="258"/>
      <c r="N390" s="259"/>
      <c r="O390" s="259"/>
      <c r="P390" s="259"/>
      <c r="Q390" s="259"/>
      <c r="R390" s="259"/>
      <c r="S390" s="259"/>
      <c r="T390" s="26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1" t="s">
        <v>148</v>
      </c>
      <c r="AU390" s="261" t="s">
        <v>86</v>
      </c>
      <c r="AV390" s="13" t="s">
        <v>86</v>
      </c>
      <c r="AW390" s="13" t="s">
        <v>4</v>
      </c>
      <c r="AX390" s="13" t="s">
        <v>84</v>
      </c>
      <c r="AY390" s="261" t="s">
        <v>139</v>
      </c>
    </row>
    <row r="391" s="2" customFormat="1" ht="21.75" customHeight="1">
      <c r="A391" s="39"/>
      <c r="B391" s="40"/>
      <c r="C391" s="237" t="s">
        <v>263</v>
      </c>
      <c r="D391" s="237" t="s">
        <v>141</v>
      </c>
      <c r="E391" s="238" t="s">
        <v>227</v>
      </c>
      <c r="F391" s="239" t="s">
        <v>228</v>
      </c>
      <c r="G391" s="240" t="s">
        <v>144</v>
      </c>
      <c r="H391" s="241">
        <v>365.92000000000002</v>
      </c>
      <c r="I391" s="242"/>
      <c r="J391" s="243">
        <f>ROUND(I391*H391,2)</f>
        <v>0</v>
      </c>
      <c r="K391" s="239" t="s">
        <v>145</v>
      </c>
      <c r="L391" s="45"/>
      <c r="M391" s="244" t="s">
        <v>1</v>
      </c>
      <c r="N391" s="245" t="s">
        <v>41</v>
      </c>
      <c r="O391" s="92"/>
      <c r="P391" s="246">
        <f>O391*H391</f>
        <v>0</v>
      </c>
      <c r="Q391" s="246">
        <v>0</v>
      </c>
      <c r="R391" s="246">
        <f>Q391*H391</f>
        <v>0</v>
      </c>
      <c r="S391" s="246">
        <v>0</v>
      </c>
      <c r="T391" s="24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8" t="s">
        <v>146</v>
      </c>
      <c r="AT391" s="248" t="s">
        <v>141</v>
      </c>
      <c r="AU391" s="248" t="s">
        <v>86</v>
      </c>
      <c r="AY391" s="18" t="s">
        <v>139</v>
      </c>
      <c r="BE391" s="249">
        <f>IF(N391="základní",J391,0)</f>
        <v>0</v>
      </c>
      <c r="BF391" s="249">
        <f>IF(N391="snížená",J391,0)</f>
        <v>0</v>
      </c>
      <c r="BG391" s="249">
        <f>IF(N391="zákl. přenesená",J391,0)</f>
        <v>0</v>
      </c>
      <c r="BH391" s="249">
        <f>IF(N391="sníž. přenesená",J391,0)</f>
        <v>0</v>
      </c>
      <c r="BI391" s="249">
        <f>IF(N391="nulová",J391,0)</f>
        <v>0</v>
      </c>
      <c r="BJ391" s="18" t="s">
        <v>84</v>
      </c>
      <c r="BK391" s="249">
        <f>ROUND(I391*H391,2)</f>
        <v>0</v>
      </c>
      <c r="BL391" s="18" t="s">
        <v>146</v>
      </c>
      <c r="BM391" s="248" t="s">
        <v>637</v>
      </c>
    </row>
    <row r="392" s="15" customFormat="1">
      <c r="A392" s="15"/>
      <c r="B392" s="288"/>
      <c r="C392" s="289"/>
      <c r="D392" s="252" t="s">
        <v>148</v>
      </c>
      <c r="E392" s="290" t="s">
        <v>1</v>
      </c>
      <c r="F392" s="291" t="s">
        <v>432</v>
      </c>
      <c r="G392" s="289"/>
      <c r="H392" s="290" t="s">
        <v>1</v>
      </c>
      <c r="I392" s="292"/>
      <c r="J392" s="289"/>
      <c r="K392" s="289"/>
      <c r="L392" s="293"/>
      <c r="M392" s="294"/>
      <c r="N392" s="295"/>
      <c r="O392" s="295"/>
      <c r="P392" s="295"/>
      <c r="Q392" s="295"/>
      <c r="R392" s="295"/>
      <c r="S392" s="295"/>
      <c r="T392" s="29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97" t="s">
        <v>148</v>
      </c>
      <c r="AU392" s="297" t="s">
        <v>86</v>
      </c>
      <c r="AV392" s="15" t="s">
        <v>84</v>
      </c>
      <c r="AW392" s="15" t="s">
        <v>32</v>
      </c>
      <c r="AX392" s="15" t="s">
        <v>76</v>
      </c>
      <c r="AY392" s="297" t="s">
        <v>139</v>
      </c>
    </row>
    <row r="393" s="13" customFormat="1">
      <c r="A393" s="13"/>
      <c r="B393" s="250"/>
      <c r="C393" s="251"/>
      <c r="D393" s="252" t="s">
        <v>148</v>
      </c>
      <c r="E393" s="253" t="s">
        <v>1</v>
      </c>
      <c r="F393" s="254" t="s">
        <v>638</v>
      </c>
      <c r="G393" s="251"/>
      <c r="H393" s="255">
        <v>0.88</v>
      </c>
      <c r="I393" s="256"/>
      <c r="J393" s="251"/>
      <c r="K393" s="251"/>
      <c r="L393" s="257"/>
      <c r="M393" s="258"/>
      <c r="N393" s="259"/>
      <c r="O393" s="259"/>
      <c r="P393" s="259"/>
      <c r="Q393" s="259"/>
      <c r="R393" s="259"/>
      <c r="S393" s="259"/>
      <c r="T393" s="26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1" t="s">
        <v>148</v>
      </c>
      <c r="AU393" s="261" t="s">
        <v>86</v>
      </c>
      <c r="AV393" s="13" t="s">
        <v>86</v>
      </c>
      <c r="AW393" s="13" t="s">
        <v>32</v>
      </c>
      <c r="AX393" s="13" t="s">
        <v>76</v>
      </c>
      <c r="AY393" s="261" t="s">
        <v>139</v>
      </c>
    </row>
    <row r="394" s="13" customFormat="1">
      <c r="A394" s="13"/>
      <c r="B394" s="250"/>
      <c r="C394" s="251"/>
      <c r="D394" s="252" t="s">
        <v>148</v>
      </c>
      <c r="E394" s="253" t="s">
        <v>1</v>
      </c>
      <c r="F394" s="254" t="s">
        <v>639</v>
      </c>
      <c r="G394" s="251"/>
      <c r="H394" s="255">
        <v>0.95999999999999996</v>
      </c>
      <c r="I394" s="256"/>
      <c r="J394" s="251"/>
      <c r="K394" s="251"/>
      <c r="L394" s="257"/>
      <c r="M394" s="258"/>
      <c r="N394" s="259"/>
      <c r="O394" s="259"/>
      <c r="P394" s="259"/>
      <c r="Q394" s="259"/>
      <c r="R394" s="259"/>
      <c r="S394" s="259"/>
      <c r="T394" s="26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1" t="s">
        <v>148</v>
      </c>
      <c r="AU394" s="261" t="s">
        <v>86</v>
      </c>
      <c r="AV394" s="13" t="s">
        <v>86</v>
      </c>
      <c r="AW394" s="13" t="s">
        <v>32</v>
      </c>
      <c r="AX394" s="13" t="s">
        <v>76</v>
      </c>
      <c r="AY394" s="261" t="s">
        <v>139</v>
      </c>
    </row>
    <row r="395" s="13" customFormat="1">
      <c r="A395" s="13"/>
      <c r="B395" s="250"/>
      <c r="C395" s="251"/>
      <c r="D395" s="252" t="s">
        <v>148</v>
      </c>
      <c r="E395" s="253" t="s">
        <v>1</v>
      </c>
      <c r="F395" s="254" t="s">
        <v>640</v>
      </c>
      <c r="G395" s="251"/>
      <c r="H395" s="255">
        <v>3.1200000000000001</v>
      </c>
      <c r="I395" s="256"/>
      <c r="J395" s="251"/>
      <c r="K395" s="251"/>
      <c r="L395" s="257"/>
      <c r="M395" s="258"/>
      <c r="N395" s="259"/>
      <c r="O395" s="259"/>
      <c r="P395" s="259"/>
      <c r="Q395" s="259"/>
      <c r="R395" s="259"/>
      <c r="S395" s="259"/>
      <c r="T395" s="26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1" t="s">
        <v>148</v>
      </c>
      <c r="AU395" s="261" t="s">
        <v>86</v>
      </c>
      <c r="AV395" s="13" t="s">
        <v>86</v>
      </c>
      <c r="AW395" s="13" t="s">
        <v>32</v>
      </c>
      <c r="AX395" s="13" t="s">
        <v>76</v>
      </c>
      <c r="AY395" s="261" t="s">
        <v>139</v>
      </c>
    </row>
    <row r="396" s="13" customFormat="1">
      <c r="A396" s="13"/>
      <c r="B396" s="250"/>
      <c r="C396" s="251"/>
      <c r="D396" s="252" t="s">
        <v>148</v>
      </c>
      <c r="E396" s="253" t="s">
        <v>1</v>
      </c>
      <c r="F396" s="254" t="s">
        <v>641</v>
      </c>
      <c r="G396" s="251"/>
      <c r="H396" s="255">
        <v>1.3600000000000001</v>
      </c>
      <c r="I396" s="256"/>
      <c r="J396" s="251"/>
      <c r="K396" s="251"/>
      <c r="L396" s="257"/>
      <c r="M396" s="258"/>
      <c r="N396" s="259"/>
      <c r="O396" s="259"/>
      <c r="P396" s="259"/>
      <c r="Q396" s="259"/>
      <c r="R396" s="259"/>
      <c r="S396" s="259"/>
      <c r="T396" s="26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1" t="s">
        <v>148</v>
      </c>
      <c r="AU396" s="261" t="s">
        <v>86</v>
      </c>
      <c r="AV396" s="13" t="s">
        <v>86</v>
      </c>
      <c r="AW396" s="13" t="s">
        <v>32</v>
      </c>
      <c r="AX396" s="13" t="s">
        <v>76</v>
      </c>
      <c r="AY396" s="261" t="s">
        <v>139</v>
      </c>
    </row>
    <row r="397" s="13" customFormat="1">
      <c r="A397" s="13"/>
      <c r="B397" s="250"/>
      <c r="C397" s="251"/>
      <c r="D397" s="252" t="s">
        <v>148</v>
      </c>
      <c r="E397" s="253" t="s">
        <v>1</v>
      </c>
      <c r="F397" s="254" t="s">
        <v>642</v>
      </c>
      <c r="G397" s="251"/>
      <c r="H397" s="255">
        <v>1.2</v>
      </c>
      <c r="I397" s="256"/>
      <c r="J397" s="251"/>
      <c r="K397" s="251"/>
      <c r="L397" s="257"/>
      <c r="M397" s="258"/>
      <c r="N397" s="259"/>
      <c r="O397" s="259"/>
      <c r="P397" s="259"/>
      <c r="Q397" s="259"/>
      <c r="R397" s="259"/>
      <c r="S397" s="259"/>
      <c r="T397" s="26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1" t="s">
        <v>148</v>
      </c>
      <c r="AU397" s="261" t="s">
        <v>86</v>
      </c>
      <c r="AV397" s="13" t="s">
        <v>86</v>
      </c>
      <c r="AW397" s="13" t="s">
        <v>32</v>
      </c>
      <c r="AX397" s="13" t="s">
        <v>76</v>
      </c>
      <c r="AY397" s="261" t="s">
        <v>139</v>
      </c>
    </row>
    <row r="398" s="13" customFormat="1">
      <c r="A398" s="13"/>
      <c r="B398" s="250"/>
      <c r="C398" s="251"/>
      <c r="D398" s="252" t="s">
        <v>148</v>
      </c>
      <c r="E398" s="253" t="s">
        <v>1</v>
      </c>
      <c r="F398" s="254" t="s">
        <v>643</v>
      </c>
      <c r="G398" s="251"/>
      <c r="H398" s="255">
        <v>1.3600000000000001</v>
      </c>
      <c r="I398" s="256"/>
      <c r="J398" s="251"/>
      <c r="K398" s="251"/>
      <c r="L398" s="257"/>
      <c r="M398" s="258"/>
      <c r="N398" s="259"/>
      <c r="O398" s="259"/>
      <c r="P398" s="259"/>
      <c r="Q398" s="259"/>
      <c r="R398" s="259"/>
      <c r="S398" s="259"/>
      <c r="T398" s="26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1" t="s">
        <v>148</v>
      </c>
      <c r="AU398" s="261" t="s">
        <v>86</v>
      </c>
      <c r="AV398" s="13" t="s">
        <v>86</v>
      </c>
      <c r="AW398" s="13" t="s">
        <v>32</v>
      </c>
      <c r="AX398" s="13" t="s">
        <v>76</v>
      </c>
      <c r="AY398" s="261" t="s">
        <v>139</v>
      </c>
    </row>
    <row r="399" s="13" customFormat="1">
      <c r="A399" s="13"/>
      <c r="B399" s="250"/>
      <c r="C399" s="251"/>
      <c r="D399" s="252" t="s">
        <v>148</v>
      </c>
      <c r="E399" s="253" t="s">
        <v>1</v>
      </c>
      <c r="F399" s="254" t="s">
        <v>644</v>
      </c>
      <c r="G399" s="251"/>
      <c r="H399" s="255">
        <v>1.2</v>
      </c>
      <c r="I399" s="256"/>
      <c r="J399" s="251"/>
      <c r="K399" s="251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148</v>
      </c>
      <c r="AU399" s="261" t="s">
        <v>86</v>
      </c>
      <c r="AV399" s="13" t="s">
        <v>86</v>
      </c>
      <c r="AW399" s="13" t="s">
        <v>32</v>
      </c>
      <c r="AX399" s="13" t="s">
        <v>76</v>
      </c>
      <c r="AY399" s="261" t="s">
        <v>139</v>
      </c>
    </row>
    <row r="400" s="13" customFormat="1">
      <c r="A400" s="13"/>
      <c r="B400" s="250"/>
      <c r="C400" s="251"/>
      <c r="D400" s="252" t="s">
        <v>148</v>
      </c>
      <c r="E400" s="253" t="s">
        <v>1</v>
      </c>
      <c r="F400" s="254" t="s">
        <v>645</v>
      </c>
      <c r="G400" s="251"/>
      <c r="H400" s="255">
        <v>1.3600000000000001</v>
      </c>
      <c r="I400" s="256"/>
      <c r="J400" s="251"/>
      <c r="K400" s="251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148</v>
      </c>
      <c r="AU400" s="261" t="s">
        <v>86</v>
      </c>
      <c r="AV400" s="13" t="s">
        <v>86</v>
      </c>
      <c r="AW400" s="13" t="s">
        <v>32</v>
      </c>
      <c r="AX400" s="13" t="s">
        <v>76</v>
      </c>
      <c r="AY400" s="261" t="s">
        <v>139</v>
      </c>
    </row>
    <row r="401" s="13" customFormat="1">
      <c r="A401" s="13"/>
      <c r="B401" s="250"/>
      <c r="C401" s="251"/>
      <c r="D401" s="252" t="s">
        <v>148</v>
      </c>
      <c r="E401" s="253" t="s">
        <v>1</v>
      </c>
      <c r="F401" s="254" t="s">
        <v>646</v>
      </c>
      <c r="G401" s="251"/>
      <c r="H401" s="255">
        <v>1.28</v>
      </c>
      <c r="I401" s="256"/>
      <c r="J401" s="251"/>
      <c r="K401" s="251"/>
      <c r="L401" s="257"/>
      <c r="M401" s="258"/>
      <c r="N401" s="259"/>
      <c r="O401" s="259"/>
      <c r="P401" s="259"/>
      <c r="Q401" s="259"/>
      <c r="R401" s="259"/>
      <c r="S401" s="259"/>
      <c r="T401" s="26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1" t="s">
        <v>148</v>
      </c>
      <c r="AU401" s="261" t="s">
        <v>86</v>
      </c>
      <c r="AV401" s="13" t="s">
        <v>86</v>
      </c>
      <c r="AW401" s="13" t="s">
        <v>32</v>
      </c>
      <c r="AX401" s="13" t="s">
        <v>76</v>
      </c>
      <c r="AY401" s="261" t="s">
        <v>139</v>
      </c>
    </row>
    <row r="402" s="13" customFormat="1">
      <c r="A402" s="13"/>
      <c r="B402" s="250"/>
      <c r="C402" s="251"/>
      <c r="D402" s="252" t="s">
        <v>148</v>
      </c>
      <c r="E402" s="253" t="s">
        <v>1</v>
      </c>
      <c r="F402" s="254" t="s">
        <v>647</v>
      </c>
      <c r="G402" s="251"/>
      <c r="H402" s="255">
        <v>0.80000000000000004</v>
      </c>
      <c r="I402" s="256"/>
      <c r="J402" s="251"/>
      <c r="K402" s="251"/>
      <c r="L402" s="257"/>
      <c r="M402" s="258"/>
      <c r="N402" s="259"/>
      <c r="O402" s="259"/>
      <c r="P402" s="259"/>
      <c r="Q402" s="259"/>
      <c r="R402" s="259"/>
      <c r="S402" s="259"/>
      <c r="T402" s="26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1" t="s">
        <v>148</v>
      </c>
      <c r="AU402" s="261" t="s">
        <v>86</v>
      </c>
      <c r="AV402" s="13" t="s">
        <v>86</v>
      </c>
      <c r="AW402" s="13" t="s">
        <v>32</v>
      </c>
      <c r="AX402" s="13" t="s">
        <v>76</v>
      </c>
      <c r="AY402" s="261" t="s">
        <v>139</v>
      </c>
    </row>
    <row r="403" s="13" customFormat="1">
      <c r="A403" s="13"/>
      <c r="B403" s="250"/>
      <c r="C403" s="251"/>
      <c r="D403" s="252" t="s">
        <v>148</v>
      </c>
      <c r="E403" s="253" t="s">
        <v>1</v>
      </c>
      <c r="F403" s="254" t="s">
        <v>648</v>
      </c>
      <c r="G403" s="251"/>
      <c r="H403" s="255">
        <v>1.76</v>
      </c>
      <c r="I403" s="256"/>
      <c r="J403" s="251"/>
      <c r="K403" s="251"/>
      <c r="L403" s="257"/>
      <c r="M403" s="258"/>
      <c r="N403" s="259"/>
      <c r="O403" s="259"/>
      <c r="P403" s="259"/>
      <c r="Q403" s="259"/>
      <c r="R403" s="259"/>
      <c r="S403" s="259"/>
      <c r="T403" s="26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1" t="s">
        <v>148</v>
      </c>
      <c r="AU403" s="261" t="s">
        <v>86</v>
      </c>
      <c r="AV403" s="13" t="s">
        <v>86</v>
      </c>
      <c r="AW403" s="13" t="s">
        <v>32</v>
      </c>
      <c r="AX403" s="13" t="s">
        <v>76</v>
      </c>
      <c r="AY403" s="261" t="s">
        <v>139</v>
      </c>
    </row>
    <row r="404" s="13" customFormat="1">
      <c r="A404" s="13"/>
      <c r="B404" s="250"/>
      <c r="C404" s="251"/>
      <c r="D404" s="252" t="s">
        <v>148</v>
      </c>
      <c r="E404" s="253" t="s">
        <v>1</v>
      </c>
      <c r="F404" s="254" t="s">
        <v>649</v>
      </c>
      <c r="G404" s="251"/>
      <c r="H404" s="255">
        <v>0.95999999999999996</v>
      </c>
      <c r="I404" s="256"/>
      <c r="J404" s="251"/>
      <c r="K404" s="251"/>
      <c r="L404" s="257"/>
      <c r="M404" s="258"/>
      <c r="N404" s="259"/>
      <c r="O404" s="259"/>
      <c r="P404" s="259"/>
      <c r="Q404" s="259"/>
      <c r="R404" s="259"/>
      <c r="S404" s="259"/>
      <c r="T404" s="26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1" t="s">
        <v>148</v>
      </c>
      <c r="AU404" s="261" t="s">
        <v>86</v>
      </c>
      <c r="AV404" s="13" t="s">
        <v>86</v>
      </c>
      <c r="AW404" s="13" t="s">
        <v>32</v>
      </c>
      <c r="AX404" s="13" t="s">
        <v>76</v>
      </c>
      <c r="AY404" s="261" t="s">
        <v>139</v>
      </c>
    </row>
    <row r="405" s="13" customFormat="1">
      <c r="A405" s="13"/>
      <c r="B405" s="250"/>
      <c r="C405" s="251"/>
      <c r="D405" s="252" t="s">
        <v>148</v>
      </c>
      <c r="E405" s="253" t="s">
        <v>1</v>
      </c>
      <c r="F405" s="254" t="s">
        <v>650</v>
      </c>
      <c r="G405" s="251"/>
      <c r="H405" s="255">
        <v>0.88</v>
      </c>
      <c r="I405" s="256"/>
      <c r="J405" s="251"/>
      <c r="K405" s="251"/>
      <c r="L405" s="257"/>
      <c r="M405" s="258"/>
      <c r="N405" s="259"/>
      <c r="O405" s="259"/>
      <c r="P405" s="259"/>
      <c r="Q405" s="259"/>
      <c r="R405" s="259"/>
      <c r="S405" s="259"/>
      <c r="T405" s="26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1" t="s">
        <v>148</v>
      </c>
      <c r="AU405" s="261" t="s">
        <v>86</v>
      </c>
      <c r="AV405" s="13" t="s">
        <v>86</v>
      </c>
      <c r="AW405" s="13" t="s">
        <v>32</v>
      </c>
      <c r="AX405" s="13" t="s">
        <v>76</v>
      </c>
      <c r="AY405" s="261" t="s">
        <v>139</v>
      </c>
    </row>
    <row r="406" s="13" customFormat="1">
      <c r="A406" s="13"/>
      <c r="B406" s="250"/>
      <c r="C406" s="251"/>
      <c r="D406" s="252" t="s">
        <v>148</v>
      </c>
      <c r="E406" s="253" t="s">
        <v>1</v>
      </c>
      <c r="F406" s="254" t="s">
        <v>651</v>
      </c>
      <c r="G406" s="251"/>
      <c r="H406" s="255">
        <v>0.80000000000000004</v>
      </c>
      <c r="I406" s="256"/>
      <c r="J406" s="251"/>
      <c r="K406" s="251"/>
      <c r="L406" s="257"/>
      <c r="M406" s="258"/>
      <c r="N406" s="259"/>
      <c r="O406" s="259"/>
      <c r="P406" s="259"/>
      <c r="Q406" s="259"/>
      <c r="R406" s="259"/>
      <c r="S406" s="259"/>
      <c r="T406" s="26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1" t="s">
        <v>148</v>
      </c>
      <c r="AU406" s="261" t="s">
        <v>86</v>
      </c>
      <c r="AV406" s="13" t="s">
        <v>86</v>
      </c>
      <c r="AW406" s="13" t="s">
        <v>32</v>
      </c>
      <c r="AX406" s="13" t="s">
        <v>76</v>
      </c>
      <c r="AY406" s="261" t="s">
        <v>139</v>
      </c>
    </row>
    <row r="407" s="16" customFormat="1">
      <c r="A407" s="16"/>
      <c r="B407" s="298"/>
      <c r="C407" s="299"/>
      <c r="D407" s="252" t="s">
        <v>148</v>
      </c>
      <c r="E407" s="300" t="s">
        <v>1</v>
      </c>
      <c r="F407" s="301" t="s">
        <v>466</v>
      </c>
      <c r="G407" s="299"/>
      <c r="H407" s="302">
        <v>17.920000000000002</v>
      </c>
      <c r="I407" s="303"/>
      <c r="J407" s="299"/>
      <c r="K407" s="299"/>
      <c r="L407" s="304"/>
      <c r="M407" s="305"/>
      <c r="N407" s="306"/>
      <c r="O407" s="306"/>
      <c r="P407" s="306"/>
      <c r="Q407" s="306"/>
      <c r="R407" s="306"/>
      <c r="S407" s="306"/>
      <c r="T407" s="307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308" t="s">
        <v>148</v>
      </c>
      <c r="AU407" s="308" t="s">
        <v>86</v>
      </c>
      <c r="AV407" s="16" t="s">
        <v>155</v>
      </c>
      <c r="AW407" s="16" t="s">
        <v>32</v>
      </c>
      <c r="AX407" s="16" t="s">
        <v>76</v>
      </c>
      <c r="AY407" s="308" t="s">
        <v>139</v>
      </c>
    </row>
    <row r="408" s="13" customFormat="1">
      <c r="A408" s="13"/>
      <c r="B408" s="250"/>
      <c r="C408" s="251"/>
      <c r="D408" s="252" t="s">
        <v>148</v>
      </c>
      <c r="E408" s="253" t="s">
        <v>1</v>
      </c>
      <c r="F408" s="254" t="s">
        <v>652</v>
      </c>
      <c r="G408" s="251"/>
      <c r="H408" s="255">
        <v>35.363999999999997</v>
      </c>
      <c r="I408" s="256"/>
      <c r="J408" s="251"/>
      <c r="K408" s="251"/>
      <c r="L408" s="257"/>
      <c r="M408" s="258"/>
      <c r="N408" s="259"/>
      <c r="O408" s="259"/>
      <c r="P408" s="259"/>
      <c r="Q408" s="259"/>
      <c r="R408" s="259"/>
      <c r="S408" s="259"/>
      <c r="T408" s="26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1" t="s">
        <v>148</v>
      </c>
      <c r="AU408" s="261" t="s">
        <v>86</v>
      </c>
      <c r="AV408" s="13" t="s">
        <v>86</v>
      </c>
      <c r="AW408" s="13" t="s">
        <v>32</v>
      </c>
      <c r="AX408" s="13" t="s">
        <v>76</v>
      </c>
      <c r="AY408" s="261" t="s">
        <v>139</v>
      </c>
    </row>
    <row r="409" s="13" customFormat="1">
      <c r="A409" s="13"/>
      <c r="B409" s="250"/>
      <c r="C409" s="251"/>
      <c r="D409" s="252" t="s">
        <v>148</v>
      </c>
      <c r="E409" s="253" t="s">
        <v>1</v>
      </c>
      <c r="F409" s="254" t="s">
        <v>653</v>
      </c>
      <c r="G409" s="251"/>
      <c r="H409" s="255">
        <v>150.19200000000001</v>
      </c>
      <c r="I409" s="256"/>
      <c r="J409" s="251"/>
      <c r="K409" s="251"/>
      <c r="L409" s="257"/>
      <c r="M409" s="258"/>
      <c r="N409" s="259"/>
      <c r="O409" s="259"/>
      <c r="P409" s="259"/>
      <c r="Q409" s="259"/>
      <c r="R409" s="259"/>
      <c r="S409" s="259"/>
      <c r="T409" s="26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1" t="s">
        <v>148</v>
      </c>
      <c r="AU409" s="261" t="s">
        <v>86</v>
      </c>
      <c r="AV409" s="13" t="s">
        <v>86</v>
      </c>
      <c r="AW409" s="13" t="s">
        <v>32</v>
      </c>
      <c r="AX409" s="13" t="s">
        <v>76</v>
      </c>
      <c r="AY409" s="261" t="s">
        <v>139</v>
      </c>
    </row>
    <row r="410" s="13" customFormat="1">
      <c r="A410" s="13"/>
      <c r="B410" s="250"/>
      <c r="C410" s="251"/>
      <c r="D410" s="252" t="s">
        <v>148</v>
      </c>
      <c r="E410" s="253" t="s">
        <v>1</v>
      </c>
      <c r="F410" s="254" t="s">
        <v>654</v>
      </c>
      <c r="G410" s="251"/>
      <c r="H410" s="255">
        <v>52.404000000000003</v>
      </c>
      <c r="I410" s="256"/>
      <c r="J410" s="251"/>
      <c r="K410" s="251"/>
      <c r="L410" s="257"/>
      <c r="M410" s="258"/>
      <c r="N410" s="259"/>
      <c r="O410" s="259"/>
      <c r="P410" s="259"/>
      <c r="Q410" s="259"/>
      <c r="R410" s="259"/>
      <c r="S410" s="259"/>
      <c r="T410" s="26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1" t="s">
        <v>148</v>
      </c>
      <c r="AU410" s="261" t="s">
        <v>86</v>
      </c>
      <c r="AV410" s="13" t="s">
        <v>86</v>
      </c>
      <c r="AW410" s="13" t="s">
        <v>32</v>
      </c>
      <c r="AX410" s="13" t="s">
        <v>76</v>
      </c>
      <c r="AY410" s="261" t="s">
        <v>139</v>
      </c>
    </row>
    <row r="411" s="13" customFormat="1">
      <c r="A411" s="13"/>
      <c r="B411" s="250"/>
      <c r="C411" s="251"/>
      <c r="D411" s="252" t="s">
        <v>148</v>
      </c>
      <c r="E411" s="253" t="s">
        <v>1</v>
      </c>
      <c r="F411" s="254" t="s">
        <v>655</v>
      </c>
      <c r="G411" s="251"/>
      <c r="H411" s="255">
        <v>77.040000000000006</v>
      </c>
      <c r="I411" s="256"/>
      <c r="J411" s="251"/>
      <c r="K411" s="251"/>
      <c r="L411" s="257"/>
      <c r="M411" s="258"/>
      <c r="N411" s="259"/>
      <c r="O411" s="259"/>
      <c r="P411" s="259"/>
      <c r="Q411" s="259"/>
      <c r="R411" s="259"/>
      <c r="S411" s="259"/>
      <c r="T411" s="26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1" t="s">
        <v>148</v>
      </c>
      <c r="AU411" s="261" t="s">
        <v>86</v>
      </c>
      <c r="AV411" s="13" t="s">
        <v>86</v>
      </c>
      <c r="AW411" s="13" t="s">
        <v>32</v>
      </c>
      <c r="AX411" s="13" t="s">
        <v>76</v>
      </c>
      <c r="AY411" s="261" t="s">
        <v>139</v>
      </c>
    </row>
    <row r="412" s="16" customFormat="1">
      <c r="A412" s="16"/>
      <c r="B412" s="298"/>
      <c r="C412" s="299"/>
      <c r="D412" s="252" t="s">
        <v>148</v>
      </c>
      <c r="E412" s="300" t="s">
        <v>1</v>
      </c>
      <c r="F412" s="301" t="s">
        <v>466</v>
      </c>
      <c r="G412" s="299"/>
      <c r="H412" s="302">
        <v>315</v>
      </c>
      <c r="I412" s="303"/>
      <c r="J412" s="299"/>
      <c r="K412" s="299"/>
      <c r="L412" s="304"/>
      <c r="M412" s="305"/>
      <c r="N412" s="306"/>
      <c r="O412" s="306"/>
      <c r="P412" s="306"/>
      <c r="Q412" s="306"/>
      <c r="R412" s="306"/>
      <c r="S412" s="306"/>
      <c r="T412" s="307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308" t="s">
        <v>148</v>
      </c>
      <c r="AU412" s="308" t="s">
        <v>86</v>
      </c>
      <c r="AV412" s="16" t="s">
        <v>155</v>
      </c>
      <c r="AW412" s="16" t="s">
        <v>32</v>
      </c>
      <c r="AX412" s="16" t="s">
        <v>76</v>
      </c>
      <c r="AY412" s="308" t="s">
        <v>139</v>
      </c>
    </row>
    <row r="413" s="15" customFormat="1">
      <c r="A413" s="15"/>
      <c r="B413" s="288"/>
      <c r="C413" s="289"/>
      <c r="D413" s="252" t="s">
        <v>148</v>
      </c>
      <c r="E413" s="290" t="s">
        <v>1</v>
      </c>
      <c r="F413" s="291" t="s">
        <v>463</v>
      </c>
      <c r="G413" s="289"/>
      <c r="H413" s="290" t="s">
        <v>1</v>
      </c>
      <c r="I413" s="292"/>
      <c r="J413" s="289"/>
      <c r="K413" s="289"/>
      <c r="L413" s="293"/>
      <c r="M413" s="294"/>
      <c r="N413" s="295"/>
      <c r="O413" s="295"/>
      <c r="P413" s="295"/>
      <c r="Q413" s="295"/>
      <c r="R413" s="295"/>
      <c r="S413" s="295"/>
      <c r="T413" s="296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97" t="s">
        <v>148</v>
      </c>
      <c r="AU413" s="297" t="s">
        <v>86</v>
      </c>
      <c r="AV413" s="15" t="s">
        <v>84</v>
      </c>
      <c r="AW413" s="15" t="s">
        <v>32</v>
      </c>
      <c r="AX413" s="15" t="s">
        <v>76</v>
      </c>
      <c r="AY413" s="297" t="s">
        <v>139</v>
      </c>
    </row>
    <row r="414" s="13" customFormat="1">
      <c r="A414" s="13"/>
      <c r="B414" s="250"/>
      <c r="C414" s="251"/>
      <c r="D414" s="252" t="s">
        <v>148</v>
      </c>
      <c r="E414" s="253" t="s">
        <v>1</v>
      </c>
      <c r="F414" s="254" t="s">
        <v>656</v>
      </c>
      <c r="G414" s="251"/>
      <c r="H414" s="255">
        <v>2.25</v>
      </c>
      <c r="I414" s="256"/>
      <c r="J414" s="251"/>
      <c r="K414" s="251"/>
      <c r="L414" s="257"/>
      <c r="M414" s="258"/>
      <c r="N414" s="259"/>
      <c r="O414" s="259"/>
      <c r="P414" s="259"/>
      <c r="Q414" s="259"/>
      <c r="R414" s="259"/>
      <c r="S414" s="259"/>
      <c r="T414" s="26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1" t="s">
        <v>148</v>
      </c>
      <c r="AU414" s="261" t="s">
        <v>86</v>
      </c>
      <c r="AV414" s="13" t="s">
        <v>86</v>
      </c>
      <c r="AW414" s="13" t="s">
        <v>32</v>
      </c>
      <c r="AX414" s="13" t="s">
        <v>76</v>
      </c>
      <c r="AY414" s="261" t="s">
        <v>139</v>
      </c>
    </row>
    <row r="415" s="13" customFormat="1">
      <c r="A415" s="13"/>
      <c r="B415" s="250"/>
      <c r="C415" s="251"/>
      <c r="D415" s="252" t="s">
        <v>148</v>
      </c>
      <c r="E415" s="253" t="s">
        <v>1</v>
      </c>
      <c r="F415" s="254" t="s">
        <v>657</v>
      </c>
      <c r="G415" s="251"/>
      <c r="H415" s="255">
        <v>2.25</v>
      </c>
      <c r="I415" s="256"/>
      <c r="J415" s="251"/>
      <c r="K415" s="251"/>
      <c r="L415" s="257"/>
      <c r="M415" s="258"/>
      <c r="N415" s="259"/>
      <c r="O415" s="259"/>
      <c r="P415" s="259"/>
      <c r="Q415" s="259"/>
      <c r="R415" s="259"/>
      <c r="S415" s="259"/>
      <c r="T415" s="26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1" t="s">
        <v>148</v>
      </c>
      <c r="AU415" s="261" t="s">
        <v>86</v>
      </c>
      <c r="AV415" s="13" t="s">
        <v>86</v>
      </c>
      <c r="AW415" s="13" t="s">
        <v>32</v>
      </c>
      <c r="AX415" s="13" t="s">
        <v>76</v>
      </c>
      <c r="AY415" s="261" t="s">
        <v>139</v>
      </c>
    </row>
    <row r="416" s="13" customFormat="1">
      <c r="A416" s="13"/>
      <c r="B416" s="250"/>
      <c r="C416" s="251"/>
      <c r="D416" s="252" t="s">
        <v>148</v>
      </c>
      <c r="E416" s="253" t="s">
        <v>1</v>
      </c>
      <c r="F416" s="254" t="s">
        <v>658</v>
      </c>
      <c r="G416" s="251"/>
      <c r="H416" s="255">
        <v>2.25</v>
      </c>
      <c r="I416" s="256"/>
      <c r="J416" s="251"/>
      <c r="K416" s="251"/>
      <c r="L416" s="257"/>
      <c r="M416" s="258"/>
      <c r="N416" s="259"/>
      <c r="O416" s="259"/>
      <c r="P416" s="259"/>
      <c r="Q416" s="259"/>
      <c r="R416" s="259"/>
      <c r="S416" s="259"/>
      <c r="T416" s="26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1" t="s">
        <v>148</v>
      </c>
      <c r="AU416" s="261" t="s">
        <v>86</v>
      </c>
      <c r="AV416" s="13" t="s">
        <v>86</v>
      </c>
      <c r="AW416" s="13" t="s">
        <v>32</v>
      </c>
      <c r="AX416" s="13" t="s">
        <v>76</v>
      </c>
      <c r="AY416" s="261" t="s">
        <v>139</v>
      </c>
    </row>
    <row r="417" s="13" customFormat="1">
      <c r="A417" s="13"/>
      <c r="B417" s="250"/>
      <c r="C417" s="251"/>
      <c r="D417" s="252" t="s">
        <v>148</v>
      </c>
      <c r="E417" s="253" t="s">
        <v>1</v>
      </c>
      <c r="F417" s="254" t="s">
        <v>659</v>
      </c>
      <c r="G417" s="251"/>
      <c r="H417" s="255">
        <v>2.25</v>
      </c>
      <c r="I417" s="256"/>
      <c r="J417" s="251"/>
      <c r="K417" s="251"/>
      <c r="L417" s="257"/>
      <c r="M417" s="258"/>
      <c r="N417" s="259"/>
      <c r="O417" s="259"/>
      <c r="P417" s="259"/>
      <c r="Q417" s="259"/>
      <c r="R417" s="259"/>
      <c r="S417" s="259"/>
      <c r="T417" s="26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1" t="s">
        <v>148</v>
      </c>
      <c r="AU417" s="261" t="s">
        <v>86</v>
      </c>
      <c r="AV417" s="13" t="s">
        <v>86</v>
      </c>
      <c r="AW417" s="13" t="s">
        <v>32</v>
      </c>
      <c r="AX417" s="13" t="s">
        <v>76</v>
      </c>
      <c r="AY417" s="261" t="s">
        <v>139</v>
      </c>
    </row>
    <row r="418" s="16" customFormat="1">
      <c r="A418" s="16"/>
      <c r="B418" s="298"/>
      <c r="C418" s="299"/>
      <c r="D418" s="252" t="s">
        <v>148</v>
      </c>
      <c r="E418" s="300" t="s">
        <v>1</v>
      </c>
      <c r="F418" s="301" t="s">
        <v>466</v>
      </c>
      <c r="G418" s="299"/>
      <c r="H418" s="302">
        <v>9</v>
      </c>
      <c r="I418" s="303"/>
      <c r="J418" s="299"/>
      <c r="K418" s="299"/>
      <c r="L418" s="304"/>
      <c r="M418" s="305"/>
      <c r="N418" s="306"/>
      <c r="O418" s="306"/>
      <c r="P418" s="306"/>
      <c r="Q418" s="306"/>
      <c r="R418" s="306"/>
      <c r="S418" s="306"/>
      <c r="T418" s="307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308" t="s">
        <v>148</v>
      </c>
      <c r="AU418" s="308" t="s">
        <v>86</v>
      </c>
      <c r="AV418" s="16" t="s">
        <v>155</v>
      </c>
      <c r="AW418" s="16" t="s">
        <v>32</v>
      </c>
      <c r="AX418" s="16" t="s">
        <v>76</v>
      </c>
      <c r="AY418" s="308" t="s">
        <v>139</v>
      </c>
    </row>
    <row r="419" s="15" customFormat="1">
      <c r="A419" s="15"/>
      <c r="B419" s="288"/>
      <c r="C419" s="289"/>
      <c r="D419" s="252" t="s">
        <v>148</v>
      </c>
      <c r="E419" s="290" t="s">
        <v>1</v>
      </c>
      <c r="F419" s="291" t="s">
        <v>467</v>
      </c>
      <c r="G419" s="289"/>
      <c r="H419" s="290" t="s">
        <v>1</v>
      </c>
      <c r="I419" s="292"/>
      <c r="J419" s="289"/>
      <c r="K419" s="289"/>
      <c r="L419" s="293"/>
      <c r="M419" s="294"/>
      <c r="N419" s="295"/>
      <c r="O419" s="295"/>
      <c r="P419" s="295"/>
      <c r="Q419" s="295"/>
      <c r="R419" s="295"/>
      <c r="S419" s="295"/>
      <c r="T419" s="296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97" t="s">
        <v>148</v>
      </c>
      <c r="AU419" s="297" t="s">
        <v>86</v>
      </c>
      <c r="AV419" s="15" t="s">
        <v>84</v>
      </c>
      <c r="AW419" s="15" t="s">
        <v>32</v>
      </c>
      <c r="AX419" s="15" t="s">
        <v>76</v>
      </c>
      <c r="AY419" s="297" t="s">
        <v>139</v>
      </c>
    </row>
    <row r="420" s="13" customFormat="1">
      <c r="A420" s="13"/>
      <c r="B420" s="250"/>
      <c r="C420" s="251"/>
      <c r="D420" s="252" t="s">
        <v>148</v>
      </c>
      <c r="E420" s="253" t="s">
        <v>1</v>
      </c>
      <c r="F420" s="254" t="s">
        <v>660</v>
      </c>
      <c r="G420" s="251"/>
      <c r="H420" s="255">
        <v>1</v>
      </c>
      <c r="I420" s="256"/>
      <c r="J420" s="251"/>
      <c r="K420" s="251"/>
      <c r="L420" s="257"/>
      <c r="M420" s="258"/>
      <c r="N420" s="259"/>
      <c r="O420" s="259"/>
      <c r="P420" s="259"/>
      <c r="Q420" s="259"/>
      <c r="R420" s="259"/>
      <c r="S420" s="259"/>
      <c r="T420" s="26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1" t="s">
        <v>148</v>
      </c>
      <c r="AU420" s="261" t="s">
        <v>86</v>
      </c>
      <c r="AV420" s="13" t="s">
        <v>86</v>
      </c>
      <c r="AW420" s="13" t="s">
        <v>32</v>
      </c>
      <c r="AX420" s="13" t="s">
        <v>76</v>
      </c>
      <c r="AY420" s="261" t="s">
        <v>139</v>
      </c>
    </row>
    <row r="421" s="13" customFormat="1">
      <c r="A421" s="13"/>
      <c r="B421" s="250"/>
      <c r="C421" s="251"/>
      <c r="D421" s="252" t="s">
        <v>148</v>
      </c>
      <c r="E421" s="253" t="s">
        <v>1</v>
      </c>
      <c r="F421" s="254" t="s">
        <v>661</v>
      </c>
      <c r="G421" s="251"/>
      <c r="H421" s="255">
        <v>1</v>
      </c>
      <c r="I421" s="256"/>
      <c r="J421" s="251"/>
      <c r="K421" s="251"/>
      <c r="L421" s="257"/>
      <c r="M421" s="258"/>
      <c r="N421" s="259"/>
      <c r="O421" s="259"/>
      <c r="P421" s="259"/>
      <c r="Q421" s="259"/>
      <c r="R421" s="259"/>
      <c r="S421" s="259"/>
      <c r="T421" s="26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1" t="s">
        <v>148</v>
      </c>
      <c r="AU421" s="261" t="s">
        <v>86</v>
      </c>
      <c r="AV421" s="13" t="s">
        <v>86</v>
      </c>
      <c r="AW421" s="13" t="s">
        <v>32</v>
      </c>
      <c r="AX421" s="13" t="s">
        <v>76</v>
      </c>
      <c r="AY421" s="261" t="s">
        <v>139</v>
      </c>
    </row>
    <row r="422" s="13" customFormat="1">
      <c r="A422" s="13"/>
      <c r="B422" s="250"/>
      <c r="C422" s="251"/>
      <c r="D422" s="252" t="s">
        <v>148</v>
      </c>
      <c r="E422" s="253" t="s">
        <v>1</v>
      </c>
      <c r="F422" s="254" t="s">
        <v>662</v>
      </c>
      <c r="G422" s="251"/>
      <c r="H422" s="255">
        <v>1</v>
      </c>
      <c r="I422" s="256"/>
      <c r="J422" s="251"/>
      <c r="K422" s="251"/>
      <c r="L422" s="257"/>
      <c r="M422" s="258"/>
      <c r="N422" s="259"/>
      <c r="O422" s="259"/>
      <c r="P422" s="259"/>
      <c r="Q422" s="259"/>
      <c r="R422" s="259"/>
      <c r="S422" s="259"/>
      <c r="T422" s="26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1" t="s">
        <v>148</v>
      </c>
      <c r="AU422" s="261" t="s">
        <v>86</v>
      </c>
      <c r="AV422" s="13" t="s">
        <v>86</v>
      </c>
      <c r="AW422" s="13" t="s">
        <v>32</v>
      </c>
      <c r="AX422" s="13" t="s">
        <v>76</v>
      </c>
      <c r="AY422" s="261" t="s">
        <v>139</v>
      </c>
    </row>
    <row r="423" s="13" customFormat="1">
      <c r="A423" s="13"/>
      <c r="B423" s="250"/>
      <c r="C423" s="251"/>
      <c r="D423" s="252" t="s">
        <v>148</v>
      </c>
      <c r="E423" s="253" t="s">
        <v>1</v>
      </c>
      <c r="F423" s="254" t="s">
        <v>663</v>
      </c>
      <c r="G423" s="251"/>
      <c r="H423" s="255">
        <v>1</v>
      </c>
      <c r="I423" s="256"/>
      <c r="J423" s="251"/>
      <c r="K423" s="251"/>
      <c r="L423" s="257"/>
      <c r="M423" s="258"/>
      <c r="N423" s="259"/>
      <c r="O423" s="259"/>
      <c r="P423" s="259"/>
      <c r="Q423" s="259"/>
      <c r="R423" s="259"/>
      <c r="S423" s="259"/>
      <c r="T423" s="26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1" t="s">
        <v>148</v>
      </c>
      <c r="AU423" s="261" t="s">
        <v>86</v>
      </c>
      <c r="AV423" s="13" t="s">
        <v>86</v>
      </c>
      <c r="AW423" s="13" t="s">
        <v>32</v>
      </c>
      <c r="AX423" s="13" t="s">
        <v>76</v>
      </c>
      <c r="AY423" s="261" t="s">
        <v>139</v>
      </c>
    </row>
    <row r="424" s="13" customFormat="1">
      <c r="A424" s="13"/>
      <c r="B424" s="250"/>
      <c r="C424" s="251"/>
      <c r="D424" s="252" t="s">
        <v>148</v>
      </c>
      <c r="E424" s="253" t="s">
        <v>1</v>
      </c>
      <c r="F424" s="254" t="s">
        <v>664</v>
      </c>
      <c r="G424" s="251"/>
      <c r="H424" s="255">
        <v>1</v>
      </c>
      <c r="I424" s="256"/>
      <c r="J424" s="251"/>
      <c r="K424" s="251"/>
      <c r="L424" s="257"/>
      <c r="M424" s="258"/>
      <c r="N424" s="259"/>
      <c r="O424" s="259"/>
      <c r="P424" s="259"/>
      <c r="Q424" s="259"/>
      <c r="R424" s="259"/>
      <c r="S424" s="259"/>
      <c r="T424" s="26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1" t="s">
        <v>148</v>
      </c>
      <c r="AU424" s="261" t="s">
        <v>86</v>
      </c>
      <c r="AV424" s="13" t="s">
        <v>86</v>
      </c>
      <c r="AW424" s="13" t="s">
        <v>32</v>
      </c>
      <c r="AX424" s="13" t="s">
        <v>76</v>
      </c>
      <c r="AY424" s="261" t="s">
        <v>139</v>
      </c>
    </row>
    <row r="425" s="13" customFormat="1">
      <c r="A425" s="13"/>
      <c r="B425" s="250"/>
      <c r="C425" s="251"/>
      <c r="D425" s="252" t="s">
        <v>148</v>
      </c>
      <c r="E425" s="253" t="s">
        <v>1</v>
      </c>
      <c r="F425" s="254" t="s">
        <v>665</v>
      </c>
      <c r="G425" s="251"/>
      <c r="H425" s="255">
        <v>1</v>
      </c>
      <c r="I425" s="256"/>
      <c r="J425" s="251"/>
      <c r="K425" s="251"/>
      <c r="L425" s="257"/>
      <c r="M425" s="258"/>
      <c r="N425" s="259"/>
      <c r="O425" s="259"/>
      <c r="P425" s="259"/>
      <c r="Q425" s="259"/>
      <c r="R425" s="259"/>
      <c r="S425" s="259"/>
      <c r="T425" s="26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1" t="s">
        <v>148</v>
      </c>
      <c r="AU425" s="261" t="s">
        <v>86</v>
      </c>
      <c r="AV425" s="13" t="s">
        <v>86</v>
      </c>
      <c r="AW425" s="13" t="s">
        <v>32</v>
      </c>
      <c r="AX425" s="13" t="s">
        <v>76</v>
      </c>
      <c r="AY425" s="261" t="s">
        <v>139</v>
      </c>
    </row>
    <row r="426" s="13" customFormat="1">
      <c r="A426" s="13"/>
      <c r="B426" s="250"/>
      <c r="C426" s="251"/>
      <c r="D426" s="252" t="s">
        <v>148</v>
      </c>
      <c r="E426" s="253" t="s">
        <v>1</v>
      </c>
      <c r="F426" s="254" t="s">
        <v>666</v>
      </c>
      <c r="G426" s="251"/>
      <c r="H426" s="255">
        <v>1</v>
      </c>
      <c r="I426" s="256"/>
      <c r="J426" s="251"/>
      <c r="K426" s="251"/>
      <c r="L426" s="257"/>
      <c r="M426" s="258"/>
      <c r="N426" s="259"/>
      <c r="O426" s="259"/>
      <c r="P426" s="259"/>
      <c r="Q426" s="259"/>
      <c r="R426" s="259"/>
      <c r="S426" s="259"/>
      <c r="T426" s="26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1" t="s">
        <v>148</v>
      </c>
      <c r="AU426" s="261" t="s">
        <v>86</v>
      </c>
      <c r="AV426" s="13" t="s">
        <v>86</v>
      </c>
      <c r="AW426" s="13" t="s">
        <v>32</v>
      </c>
      <c r="AX426" s="13" t="s">
        <v>76</v>
      </c>
      <c r="AY426" s="261" t="s">
        <v>139</v>
      </c>
    </row>
    <row r="427" s="16" customFormat="1">
      <c r="A427" s="16"/>
      <c r="B427" s="298"/>
      <c r="C427" s="299"/>
      <c r="D427" s="252" t="s">
        <v>148</v>
      </c>
      <c r="E427" s="300" t="s">
        <v>1</v>
      </c>
      <c r="F427" s="301" t="s">
        <v>466</v>
      </c>
      <c r="G427" s="299"/>
      <c r="H427" s="302">
        <v>7</v>
      </c>
      <c r="I427" s="303"/>
      <c r="J427" s="299"/>
      <c r="K427" s="299"/>
      <c r="L427" s="304"/>
      <c r="M427" s="305"/>
      <c r="N427" s="306"/>
      <c r="O427" s="306"/>
      <c r="P427" s="306"/>
      <c r="Q427" s="306"/>
      <c r="R427" s="306"/>
      <c r="S427" s="306"/>
      <c r="T427" s="307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308" t="s">
        <v>148</v>
      </c>
      <c r="AU427" s="308" t="s">
        <v>86</v>
      </c>
      <c r="AV427" s="16" t="s">
        <v>155</v>
      </c>
      <c r="AW427" s="16" t="s">
        <v>32</v>
      </c>
      <c r="AX427" s="16" t="s">
        <v>76</v>
      </c>
      <c r="AY427" s="308" t="s">
        <v>139</v>
      </c>
    </row>
    <row r="428" s="15" customFormat="1">
      <c r="A428" s="15"/>
      <c r="B428" s="288"/>
      <c r="C428" s="289"/>
      <c r="D428" s="252" t="s">
        <v>148</v>
      </c>
      <c r="E428" s="290" t="s">
        <v>1</v>
      </c>
      <c r="F428" s="291" t="s">
        <v>480</v>
      </c>
      <c r="G428" s="289"/>
      <c r="H428" s="290" t="s">
        <v>1</v>
      </c>
      <c r="I428" s="292"/>
      <c r="J428" s="289"/>
      <c r="K428" s="289"/>
      <c r="L428" s="293"/>
      <c r="M428" s="294"/>
      <c r="N428" s="295"/>
      <c r="O428" s="295"/>
      <c r="P428" s="295"/>
      <c r="Q428" s="295"/>
      <c r="R428" s="295"/>
      <c r="S428" s="295"/>
      <c r="T428" s="29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97" t="s">
        <v>148</v>
      </c>
      <c r="AU428" s="297" t="s">
        <v>86</v>
      </c>
      <c r="AV428" s="15" t="s">
        <v>84</v>
      </c>
      <c r="AW428" s="15" t="s">
        <v>32</v>
      </c>
      <c r="AX428" s="15" t="s">
        <v>76</v>
      </c>
      <c r="AY428" s="297" t="s">
        <v>139</v>
      </c>
    </row>
    <row r="429" s="13" customFormat="1">
      <c r="A429" s="13"/>
      <c r="B429" s="250"/>
      <c r="C429" s="251"/>
      <c r="D429" s="252" t="s">
        <v>148</v>
      </c>
      <c r="E429" s="253" t="s">
        <v>1</v>
      </c>
      <c r="F429" s="254" t="s">
        <v>667</v>
      </c>
      <c r="G429" s="251"/>
      <c r="H429" s="255">
        <v>1.5</v>
      </c>
      <c r="I429" s="256"/>
      <c r="J429" s="251"/>
      <c r="K429" s="251"/>
      <c r="L429" s="257"/>
      <c r="M429" s="258"/>
      <c r="N429" s="259"/>
      <c r="O429" s="259"/>
      <c r="P429" s="259"/>
      <c r="Q429" s="259"/>
      <c r="R429" s="259"/>
      <c r="S429" s="259"/>
      <c r="T429" s="26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1" t="s">
        <v>148</v>
      </c>
      <c r="AU429" s="261" t="s">
        <v>86</v>
      </c>
      <c r="AV429" s="13" t="s">
        <v>86</v>
      </c>
      <c r="AW429" s="13" t="s">
        <v>32</v>
      </c>
      <c r="AX429" s="13" t="s">
        <v>76</v>
      </c>
      <c r="AY429" s="261" t="s">
        <v>139</v>
      </c>
    </row>
    <row r="430" s="13" customFormat="1">
      <c r="A430" s="13"/>
      <c r="B430" s="250"/>
      <c r="C430" s="251"/>
      <c r="D430" s="252" t="s">
        <v>148</v>
      </c>
      <c r="E430" s="253" t="s">
        <v>1</v>
      </c>
      <c r="F430" s="254" t="s">
        <v>668</v>
      </c>
      <c r="G430" s="251"/>
      <c r="H430" s="255">
        <v>1.5</v>
      </c>
      <c r="I430" s="256"/>
      <c r="J430" s="251"/>
      <c r="K430" s="251"/>
      <c r="L430" s="257"/>
      <c r="M430" s="258"/>
      <c r="N430" s="259"/>
      <c r="O430" s="259"/>
      <c r="P430" s="259"/>
      <c r="Q430" s="259"/>
      <c r="R430" s="259"/>
      <c r="S430" s="259"/>
      <c r="T430" s="26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1" t="s">
        <v>148</v>
      </c>
      <c r="AU430" s="261" t="s">
        <v>86</v>
      </c>
      <c r="AV430" s="13" t="s">
        <v>86</v>
      </c>
      <c r="AW430" s="13" t="s">
        <v>32</v>
      </c>
      <c r="AX430" s="13" t="s">
        <v>76</v>
      </c>
      <c r="AY430" s="261" t="s">
        <v>139</v>
      </c>
    </row>
    <row r="431" s="13" customFormat="1">
      <c r="A431" s="13"/>
      <c r="B431" s="250"/>
      <c r="C431" s="251"/>
      <c r="D431" s="252" t="s">
        <v>148</v>
      </c>
      <c r="E431" s="253" t="s">
        <v>1</v>
      </c>
      <c r="F431" s="254" t="s">
        <v>669</v>
      </c>
      <c r="G431" s="251"/>
      <c r="H431" s="255">
        <v>1.5</v>
      </c>
      <c r="I431" s="256"/>
      <c r="J431" s="251"/>
      <c r="K431" s="251"/>
      <c r="L431" s="257"/>
      <c r="M431" s="258"/>
      <c r="N431" s="259"/>
      <c r="O431" s="259"/>
      <c r="P431" s="259"/>
      <c r="Q431" s="259"/>
      <c r="R431" s="259"/>
      <c r="S431" s="259"/>
      <c r="T431" s="260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1" t="s">
        <v>148</v>
      </c>
      <c r="AU431" s="261" t="s">
        <v>86</v>
      </c>
      <c r="AV431" s="13" t="s">
        <v>86</v>
      </c>
      <c r="AW431" s="13" t="s">
        <v>32</v>
      </c>
      <c r="AX431" s="13" t="s">
        <v>76</v>
      </c>
      <c r="AY431" s="261" t="s">
        <v>139</v>
      </c>
    </row>
    <row r="432" s="13" customFormat="1">
      <c r="A432" s="13"/>
      <c r="B432" s="250"/>
      <c r="C432" s="251"/>
      <c r="D432" s="252" t="s">
        <v>148</v>
      </c>
      <c r="E432" s="253" t="s">
        <v>1</v>
      </c>
      <c r="F432" s="254" t="s">
        <v>670</v>
      </c>
      <c r="G432" s="251"/>
      <c r="H432" s="255">
        <v>1.5</v>
      </c>
      <c r="I432" s="256"/>
      <c r="J432" s="251"/>
      <c r="K432" s="251"/>
      <c r="L432" s="257"/>
      <c r="M432" s="258"/>
      <c r="N432" s="259"/>
      <c r="O432" s="259"/>
      <c r="P432" s="259"/>
      <c r="Q432" s="259"/>
      <c r="R432" s="259"/>
      <c r="S432" s="259"/>
      <c r="T432" s="26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1" t="s">
        <v>148</v>
      </c>
      <c r="AU432" s="261" t="s">
        <v>86</v>
      </c>
      <c r="AV432" s="13" t="s">
        <v>86</v>
      </c>
      <c r="AW432" s="13" t="s">
        <v>32</v>
      </c>
      <c r="AX432" s="13" t="s">
        <v>76</v>
      </c>
      <c r="AY432" s="261" t="s">
        <v>139</v>
      </c>
    </row>
    <row r="433" s="13" customFormat="1">
      <c r="A433" s="13"/>
      <c r="B433" s="250"/>
      <c r="C433" s="251"/>
      <c r="D433" s="252" t="s">
        <v>148</v>
      </c>
      <c r="E433" s="253" t="s">
        <v>1</v>
      </c>
      <c r="F433" s="254" t="s">
        <v>671</v>
      </c>
      <c r="G433" s="251"/>
      <c r="H433" s="255">
        <v>1.5</v>
      </c>
      <c r="I433" s="256"/>
      <c r="J433" s="251"/>
      <c r="K433" s="251"/>
      <c r="L433" s="257"/>
      <c r="M433" s="258"/>
      <c r="N433" s="259"/>
      <c r="O433" s="259"/>
      <c r="P433" s="259"/>
      <c r="Q433" s="259"/>
      <c r="R433" s="259"/>
      <c r="S433" s="259"/>
      <c r="T433" s="26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1" t="s">
        <v>148</v>
      </c>
      <c r="AU433" s="261" t="s">
        <v>86</v>
      </c>
      <c r="AV433" s="13" t="s">
        <v>86</v>
      </c>
      <c r="AW433" s="13" t="s">
        <v>32</v>
      </c>
      <c r="AX433" s="13" t="s">
        <v>76</v>
      </c>
      <c r="AY433" s="261" t="s">
        <v>139</v>
      </c>
    </row>
    <row r="434" s="13" customFormat="1">
      <c r="A434" s="13"/>
      <c r="B434" s="250"/>
      <c r="C434" s="251"/>
      <c r="D434" s="252" t="s">
        <v>148</v>
      </c>
      <c r="E434" s="253" t="s">
        <v>1</v>
      </c>
      <c r="F434" s="254" t="s">
        <v>672</v>
      </c>
      <c r="G434" s="251"/>
      <c r="H434" s="255">
        <v>1.5</v>
      </c>
      <c r="I434" s="256"/>
      <c r="J434" s="251"/>
      <c r="K434" s="251"/>
      <c r="L434" s="257"/>
      <c r="M434" s="258"/>
      <c r="N434" s="259"/>
      <c r="O434" s="259"/>
      <c r="P434" s="259"/>
      <c r="Q434" s="259"/>
      <c r="R434" s="259"/>
      <c r="S434" s="259"/>
      <c r="T434" s="26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1" t="s">
        <v>148</v>
      </c>
      <c r="AU434" s="261" t="s">
        <v>86</v>
      </c>
      <c r="AV434" s="13" t="s">
        <v>86</v>
      </c>
      <c r="AW434" s="13" t="s">
        <v>32</v>
      </c>
      <c r="AX434" s="13" t="s">
        <v>76</v>
      </c>
      <c r="AY434" s="261" t="s">
        <v>139</v>
      </c>
    </row>
    <row r="435" s="16" customFormat="1">
      <c r="A435" s="16"/>
      <c r="B435" s="298"/>
      <c r="C435" s="299"/>
      <c r="D435" s="252" t="s">
        <v>148</v>
      </c>
      <c r="E435" s="300" t="s">
        <v>1</v>
      </c>
      <c r="F435" s="301" t="s">
        <v>466</v>
      </c>
      <c r="G435" s="299"/>
      <c r="H435" s="302">
        <v>9</v>
      </c>
      <c r="I435" s="303"/>
      <c r="J435" s="299"/>
      <c r="K435" s="299"/>
      <c r="L435" s="304"/>
      <c r="M435" s="305"/>
      <c r="N435" s="306"/>
      <c r="O435" s="306"/>
      <c r="P435" s="306"/>
      <c r="Q435" s="306"/>
      <c r="R435" s="306"/>
      <c r="S435" s="306"/>
      <c r="T435" s="307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308" t="s">
        <v>148</v>
      </c>
      <c r="AU435" s="308" t="s">
        <v>86</v>
      </c>
      <c r="AV435" s="16" t="s">
        <v>155</v>
      </c>
      <c r="AW435" s="16" t="s">
        <v>32</v>
      </c>
      <c r="AX435" s="16" t="s">
        <v>76</v>
      </c>
      <c r="AY435" s="308" t="s">
        <v>139</v>
      </c>
    </row>
    <row r="436" s="15" customFormat="1">
      <c r="A436" s="15"/>
      <c r="B436" s="288"/>
      <c r="C436" s="289"/>
      <c r="D436" s="252" t="s">
        <v>148</v>
      </c>
      <c r="E436" s="290" t="s">
        <v>1</v>
      </c>
      <c r="F436" s="291" t="s">
        <v>487</v>
      </c>
      <c r="G436" s="289"/>
      <c r="H436" s="290" t="s">
        <v>1</v>
      </c>
      <c r="I436" s="292"/>
      <c r="J436" s="289"/>
      <c r="K436" s="289"/>
      <c r="L436" s="293"/>
      <c r="M436" s="294"/>
      <c r="N436" s="295"/>
      <c r="O436" s="295"/>
      <c r="P436" s="295"/>
      <c r="Q436" s="295"/>
      <c r="R436" s="295"/>
      <c r="S436" s="295"/>
      <c r="T436" s="29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97" t="s">
        <v>148</v>
      </c>
      <c r="AU436" s="297" t="s">
        <v>86</v>
      </c>
      <c r="AV436" s="15" t="s">
        <v>84</v>
      </c>
      <c r="AW436" s="15" t="s">
        <v>32</v>
      </c>
      <c r="AX436" s="15" t="s">
        <v>76</v>
      </c>
      <c r="AY436" s="297" t="s">
        <v>139</v>
      </c>
    </row>
    <row r="437" s="13" customFormat="1">
      <c r="A437" s="13"/>
      <c r="B437" s="250"/>
      <c r="C437" s="251"/>
      <c r="D437" s="252" t="s">
        <v>148</v>
      </c>
      <c r="E437" s="253" t="s">
        <v>1</v>
      </c>
      <c r="F437" s="254" t="s">
        <v>673</v>
      </c>
      <c r="G437" s="251"/>
      <c r="H437" s="255">
        <v>1</v>
      </c>
      <c r="I437" s="256"/>
      <c r="J437" s="251"/>
      <c r="K437" s="251"/>
      <c r="L437" s="257"/>
      <c r="M437" s="258"/>
      <c r="N437" s="259"/>
      <c r="O437" s="259"/>
      <c r="P437" s="259"/>
      <c r="Q437" s="259"/>
      <c r="R437" s="259"/>
      <c r="S437" s="259"/>
      <c r="T437" s="26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1" t="s">
        <v>148</v>
      </c>
      <c r="AU437" s="261" t="s">
        <v>86</v>
      </c>
      <c r="AV437" s="13" t="s">
        <v>86</v>
      </c>
      <c r="AW437" s="13" t="s">
        <v>32</v>
      </c>
      <c r="AX437" s="13" t="s">
        <v>76</v>
      </c>
      <c r="AY437" s="261" t="s">
        <v>139</v>
      </c>
    </row>
    <row r="438" s="13" customFormat="1">
      <c r="A438" s="13"/>
      <c r="B438" s="250"/>
      <c r="C438" s="251"/>
      <c r="D438" s="252" t="s">
        <v>148</v>
      </c>
      <c r="E438" s="253" t="s">
        <v>1</v>
      </c>
      <c r="F438" s="254" t="s">
        <v>674</v>
      </c>
      <c r="G438" s="251"/>
      <c r="H438" s="255">
        <v>1</v>
      </c>
      <c r="I438" s="256"/>
      <c r="J438" s="251"/>
      <c r="K438" s="251"/>
      <c r="L438" s="257"/>
      <c r="M438" s="258"/>
      <c r="N438" s="259"/>
      <c r="O438" s="259"/>
      <c r="P438" s="259"/>
      <c r="Q438" s="259"/>
      <c r="R438" s="259"/>
      <c r="S438" s="259"/>
      <c r="T438" s="26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1" t="s">
        <v>148</v>
      </c>
      <c r="AU438" s="261" t="s">
        <v>86</v>
      </c>
      <c r="AV438" s="13" t="s">
        <v>86</v>
      </c>
      <c r="AW438" s="13" t="s">
        <v>32</v>
      </c>
      <c r="AX438" s="13" t="s">
        <v>76</v>
      </c>
      <c r="AY438" s="261" t="s">
        <v>139</v>
      </c>
    </row>
    <row r="439" s="13" customFormat="1">
      <c r="A439" s="13"/>
      <c r="B439" s="250"/>
      <c r="C439" s="251"/>
      <c r="D439" s="252" t="s">
        <v>148</v>
      </c>
      <c r="E439" s="253" t="s">
        <v>1</v>
      </c>
      <c r="F439" s="254" t="s">
        <v>675</v>
      </c>
      <c r="G439" s="251"/>
      <c r="H439" s="255">
        <v>1</v>
      </c>
      <c r="I439" s="256"/>
      <c r="J439" s="251"/>
      <c r="K439" s="251"/>
      <c r="L439" s="257"/>
      <c r="M439" s="258"/>
      <c r="N439" s="259"/>
      <c r="O439" s="259"/>
      <c r="P439" s="259"/>
      <c r="Q439" s="259"/>
      <c r="R439" s="259"/>
      <c r="S439" s="259"/>
      <c r="T439" s="26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1" t="s">
        <v>148</v>
      </c>
      <c r="AU439" s="261" t="s">
        <v>86</v>
      </c>
      <c r="AV439" s="13" t="s">
        <v>86</v>
      </c>
      <c r="AW439" s="13" t="s">
        <v>32</v>
      </c>
      <c r="AX439" s="13" t="s">
        <v>76</v>
      </c>
      <c r="AY439" s="261" t="s">
        <v>139</v>
      </c>
    </row>
    <row r="440" s="13" customFormat="1">
      <c r="A440" s="13"/>
      <c r="B440" s="250"/>
      <c r="C440" s="251"/>
      <c r="D440" s="252" t="s">
        <v>148</v>
      </c>
      <c r="E440" s="253" t="s">
        <v>1</v>
      </c>
      <c r="F440" s="254" t="s">
        <v>676</v>
      </c>
      <c r="G440" s="251"/>
      <c r="H440" s="255">
        <v>1</v>
      </c>
      <c r="I440" s="256"/>
      <c r="J440" s="251"/>
      <c r="K440" s="251"/>
      <c r="L440" s="257"/>
      <c r="M440" s="258"/>
      <c r="N440" s="259"/>
      <c r="O440" s="259"/>
      <c r="P440" s="259"/>
      <c r="Q440" s="259"/>
      <c r="R440" s="259"/>
      <c r="S440" s="259"/>
      <c r="T440" s="26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1" t="s">
        <v>148</v>
      </c>
      <c r="AU440" s="261" t="s">
        <v>86</v>
      </c>
      <c r="AV440" s="13" t="s">
        <v>86</v>
      </c>
      <c r="AW440" s="13" t="s">
        <v>32</v>
      </c>
      <c r="AX440" s="13" t="s">
        <v>76</v>
      </c>
      <c r="AY440" s="261" t="s">
        <v>139</v>
      </c>
    </row>
    <row r="441" s="13" customFormat="1">
      <c r="A441" s="13"/>
      <c r="B441" s="250"/>
      <c r="C441" s="251"/>
      <c r="D441" s="252" t="s">
        <v>148</v>
      </c>
      <c r="E441" s="253" t="s">
        <v>1</v>
      </c>
      <c r="F441" s="254" t="s">
        <v>677</v>
      </c>
      <c r="G441" s="251"/>
      <c r="H441" s="255">
        <v>1</v>
      </c>
      <c r="I441" s="256"/>
      <c r="J441" s="251"/>
      <c r="K441" s="251"/>
      <c r="L441" s="257"/>
      <c r="M441" s="258"/>
      <c r="N441" s="259"/>
      <c r="O441" s="259"/>
      <c r="P441" s="259"/>
      <c r="Q441" s="259"/>
      <c r="R441" s="259"/>
      <c r="S441" s="259"/>
      <c r="T441" s="26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1" t="s">
        <v>148</v>
      </c>
      <c r="AU441" s="261" t="s">
        <v>86</v>
      </c>
      <c r="AV441" s="13" t="s">
        <v>86</v>
      </c>
      <c r="AW441" s="13" t="s">
        <v>32</v>
      </c>
      <c r="AX441" s="13" t="s">
        <v>76</v>
      </c>
      <c r="AY441" s="261" t="s">
        <v>139</v>
      </c>
    </row>
    <row r="442" s="13" customFormat="1">
      <c r="A442" s="13"/>
      <c r="B442" s="250"/>
      <c r="C442" s="251"/>
      <c r="D442" s="252" t="s">
        <v>148</v>
      </c>
      <c r="E442" s="253" t="s">
        <v>1</v>
      </c>
      <c r="F442" s="254" t="s">
        <v>678</v>
      </c>
      <c r="G442" s="251"/>
      <c r="H442" s="255">
        <v>1</v>
      </c>
      <c r="I442" s="256"/>
      <c r="J442" s="251"/>
      <c r="K442" s="251"/>
      <c r="L442" s="257"/>
      <c r="M442" s="258"/>
      <c r="N442" s="259"/>
      <c r="O442" s="259"/>
      <c r="P442" s="259"/>
      <c r="Q442" s="259"/>
      <c r="R442" s="259"/>
      <c r="S442" s="259"/>
      <c r="T442" s="26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1" t="s">
        <v>148</v>
      </c>
      <c r="AU442" s="261" t="s">
        <v>86</v>
      </c>
      <c r="AV442" s="13" t="s">
        <v>86</v>
      </c>
      <c r="AW442" s="13" t="s">
        <v>32</v>
      </c>
      <c r="AX442" s="13" t="s">
        <v>76</v>
      </c>
      <c r="AY442" s="261" t="s">
        <v>139</v>
      </c>
    </row>
    <row r="443" s="13" customFormat="1">
      <c r="A443" s="13"/>
      <c r="B443" s="250"/>
      <c r="C443" s="251"/>
      <c r="D443" s="252" t="s">
        <v>148</v>
      </c>
      <c r="E443" s="253" t="s">
        <v>1</v>
      </c>
      <c r="F443" s="254" t="s">
        <v>679</v>
      </c>
      <c r="G443" s="251"/>
      <c r="H443" s="255">
        <v>1</v>
      </c>
      <c r="I443" s="256"/>
      <c r="J443" s="251"/>
      <c r="K443" s="251"/>
      <c r="L443" s="257"/>
      <c r="M443" s="258"/>
      <c r="N443" s="259"/>
      <c r="O443" s="259"/>
      <c r="P443" s="259"/>
      <c r="Q443" s="259"/>
      <c r="R443" s="259"/>
      <c r="S443" s="259"/>
      <c r="T443" s="26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1" t="s">
        <v>148</v>
      </c>
      <c r="AU443" s="261" t="s">
        <v>86</v>
      </c>
      <c r="AV443" s="13" t="s">
        <v>86</v>
      </c>
      <c r="AW443" s="13" t="s">
        <v>32</v>
      </c>
      <c r="AX443" s="13" t="s">
        <v>76</v>
      </c>
      <c r="AY443" s="261" t="s">
        <v>139</v>
      </c>
    </row>
    <row r="444" s="13" customFormat="1">
      <c r="A444" s="13"/>
      <c r="B444" s="250"/>
      <c r="C444" s="251"/>
      <c r="D444" s="252" t="s">
        <v>148</v>
      </c>
      <c r="E444" s="253" t="s">
        <v>1</v>
      </c>
      <c r="F444" s="254" t="s">
        <v>680</v>
      </c>
      <c r="G444" s="251"/>
      <c r="H444" s="255">
        <v>1</v>
      </c>
      <c r="I444" s="256"/>
      <c r="J444" s="251"/>
      <c r="K444" s="251"/>
      <c r="L444" s="257"/>
      <c r="M444" s="258"/>
      <c r="N444" s="259"/>
      <c r="O444" s="259"/>
      <c r="P444" s="259"/>
      <c r="Q444" s="259"/>
      <c r="R444" s="259"/>
      <c r="S444" s="259"/>
      <c r="T444" s="26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1" t="s">
        <v>148</v>
      </c>
      <c r="AU444" s="261" t="s">
        <v>86</v>
      </c>
      <c r="AV444" s="13" t="s">
        <v>86</v>
      </c>
      <c r="AW444" s="13" t="s">
        <v>32</v>
      </c>
      <c r="AX444" s="13" t="s">
        <v>76</v>
      </c>
      <c r="AY444" s="261" t="s">
        <v>139</v>
      </c>
    </row>
    <row r="445" s="16" customFormat="1">
      <c r="A445" s="16"/>
      <c r="B445" s="298"/>
      <c r="C445" s="299"/>
      <c r="D445" s="252" t="s">
        <v>148</v>
      </c>
      <c r="E445" s="300" t="s">
        <v>1</v>
      </c>
      <c r="F445" s="301" t="s">
        <v>466</v>
      </c>
      <c r="G445" s="299"/>
      <c r="H445" s="302">
        <v>8</v>
      </c>
      <c r="I445" s="303"/>
      <c r="J445" s="299"/>
      <c r="K445" s="299"/>
      <c r="L445" s="304"/>
      <c r="M445" s="305"/>
      <c r="N445" s="306"/>
      <c r="O445" s="306"/>
      <c r="P445" s="306"/>
      <c r="Q445" s="306"/>
      <c r="R445" s="306"/>
      <c r="S445" s="306"/>
      <c r="T445" s="307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308" t="s">
        <v>148</v>
      </c>
      <c r="AU445" s="308" t="s">
        <v>86</v>
      </c>
      <c r="AV445" s="16" t="s">
        <v>155</v>
      </c>
      <c r="AW445" s="16" t="s">
        <v>32</v>
      </c>
      <c r="AX445" s="16" t="s">
        <v>76</v>
      </c>
      <c r="AY445" s="308" t="s">
        <v>139</v>
      </c>
    </row>
    <row r="446" s="14" customFormat="1">
      <c r="A446" s="14"/>
      <c r="B446" s="262"/>
      <c r="C446" s="263"/>
      <c r="D446" s="252" t="s">
        <v>148</v>
      </c>
      <c r="E446" s="264" t="s">
        <v>1</v>
      </c>
      <c r="F446" s="265" t="s">
        <v>150</v>
      </c>
      <c r="G446" s="263"/>
      <c r="H446" s="266">
        <v>365.92000000000002</v>
      </c>
      <c r="I446" s="267"/>
      <c r="J446" s="263"/>
      <c r="K446" s="263"/>
      <c r="L446" s="268"/>
      <c r="M446" s="269"/>
      <c r="N446" s="270"/>
      <c r="O446" s="270"/>
      <c r="P446" s="270"/>
      <c r="Q446" s="270"/>
      <c r="R446" s="270"/>
      <c r="S446" s="270"/>
      <c r="T446" s="27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2" t="s">
        <v>148</v>
      </c>
      <c r="AU446" s="272" t="s">
        <v>86</v>
      </c>
      <c r="AV446" s="14" t="s">
        <v>146</v>
      </c>
      <c r="AW446" s="14" t="s">
        <v>32</v>
      </c>
      <c r="AX446" s="14" t="s">
        <v>84</v>
      </c>
      <c r="AY446" s="272" t="s">
        <v>139</v>
      </c>
    </row>
    <row r="447" s="12" customFormat="1" ht="22.8" customHeight="1">
      <c r="A447" s="12"/>
      <c r="B447" s="221"/>
      <c r="C447" s="222"/>
      <c r="D447" s="223" t="s">
        <v>75</v>
      </c>
      <c r="E447" s="235" t="s">
        <v>86</v>
      </c>
      <c r="F447" s="235" t="s">
        <v>250</v>
      </c>
      <c r="G447" s="222"/>
      <c r="H447" s="222"/>
      <c r="I447" s="225"/>
      <c r="J447" s="236">
        <f>BK447</f>
        <v>0</v>
      </c>
      <c r="K447" s="222"/>
      <c r="L447" s="227"/>
      <c r="M447" s="228"/>
      <c r="N447" s="229"/>
      <c r="O447" s="229"/>
      <c r="P447" s="230">
        <f>SUM(P448:P455)</f>
        <v>0</v>
      </c>
      <c r="Q447" s="229"/>
      <c r="R447" s="230">
        <f>SUM(R448:R455)</f>
        <v>0.56857499999999994</v>
      </c>
      <c r="S447" s="229"/>
      <c r="T447" s="231">
        <f>SUM(T448:T455)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32" t="s">
        <v>84</v>
      </c>
      <c r="AT447" s="233" t="s">
        <v>75</v>
      </c>
      <c r="AU447" s="233" t="s">
        <v>84</v>
      </c>
      <c r="AY447" s="232" t="s">
        <v>139</v>
      </c>
      <c r="BK447" s="234">
        <f>SUM(BK448:BK455)</f>
        <v>0</v>
      </c>
    </row>
    <row r="448" s="2" customFormat="1" ht="21.75" customHeight="1">
      <c r="A448" s="39"/>
      <c r="B448" s="40"/>
      <c r="C448" s="237" t="s">
        <v>267</v>
      </c>
      <c r="D448" s="237" t="s">
        <v>141</v>
      </c>
      <c r="E448" s="238" t="s">
        <v>681</v>
      </c>
      <c r="F448" s="239" t="s">
        <v>682</v>
      </c>
      <c r="G448" s="240" t="s">
        <v>144</v>
      </c>
      <c r="H448" s="241">
        <v>997.5</v>
      </c>
      <c r="I448" s="242"/>
      <c r="J448" s="243">
        <f>ROUND(I448*H448,2)</f>
        <v>0</v>
      </c>
      <c r="K448" s="239" t="s">
        <v>145</v>
      </c>
      <c r="L448" s="45"/>
      <c r="M448" s="244" t="s">
        <v>1</v>
      </c>
      <c r="N448" s="245" t="s">
        <v>41</v>
      </c>
      <c r="O448" s="92"/>
      <c r="P448" s="246">
        <f>O448*H448</f>
        <v>0</v>
      </c>
      <c r="Q448" s="246">
        <v>0.00027</v>
      </c>
      <c r="R448" s="246">
        <f>Q448*H448</f>
        <v>0.26932499999999998</v>
      </c>
      <c r="S448" s="246">
        <v>0</v>
      </c>
      <c r="T448" s="24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8" t="s">
        <v>146</v>
      </c>
      <c r="AT448" s="248" t="s">
        <v>141</v>
      </c>
      <c r="AU448" s="248" t="s">
        <v>86</v>
      </c>
      <c r="AY448" s="18" t="s">
        <v>139</v>
      </c>
      <c r="BE448" s="249">
        <f>IF(N448="základní",J448,0)</f>
        <v>0</v>
      </c>
      <c r="BF448" s="249">
        <f>IF(N448="snížená",J448,0)</f>
        <v>0</v>
      </c>
      <c r="BG448" s="249">
        <f>IF(N448="zákl. přenesená",J448,0)</f>
        <v>0</v>
      </c>
      <c r="BH448" s="249">
        <f>IF(N448="sníž. přenesená",J448,0)</f>
        <v>0</v>
      </c>
      <c r="BI448" s="249">
        <f>IF(N448="nulová",J448,0)</f>
        <v>0</v>
      </c>
      <c r="BJ448" s="18" t="s">
        <v>84</v>
      </c>
      <c r="BK448" s="249">
        <f>ROUND(I448*H448,2)</f>
        <v>0</v>
      </c>
      <c r="BL448" s="18" t="s">
        <v>146</v>
      </c>
      <c r="BM448" s="248" t="s">
        <v>683</v>
      </c>
    </row>
    <row r="449" s="13" customFormat="1">
      <c r="A449" s="13"/>
      <c r="B449" s="250"/>
      <c r="C449" s="251"/>
      <c r="D449" s="252" t="s">
        <v>148</v>
      </c>
      <c r="E449" s="253" t="s">
        <v>1</v>
      </c>
      <c r="F449" s="254" t="s">
        <v>684</v>
      </c>
      <c r="G449" s="251"/>
      <c r="H449" s="255">
        <v>111.986</v>
      </c>
      <c r="I449" s="256"/>
      <c r="J449" s="251"/>
      <c r="K449" s="251"/>
      <c r="L449" s="257"/>
      <c r="M449" s="258"/>
      <c r="N449" s="259"/>
      <c r="O449" s="259"/>
      <c r="P449" s="259"/>
      <c r="Q449" s="259"/>
      <c r="R449" s="259"/>
      <c r="S449" s="259"/>
      <c r="T449" s="26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1" t="s">
        <v>148</v>
      </c>
      <c r="AU449" s="261" t="s">
        <v>86</v>
      </c>
      <c r="AV449" s="13" t="s">
        <v>86</v>
      </c>
      <c r="AW449" s="13" t="s">
        <v>32</v>
      </c>
      <c r="AX449" s="13" t="s">
        <v>76</v>
      </c>
      <c r="AY449" s="261" t="s">
        <v>139</v>
      </c>
    </row>
    <row r="450" s="13" customFormat="1">
      <c r="A450" s="13"/>
      <c r="B450" s="250"/>
      <c r="C450" s="251"/>
      <c r="D450" s="252" t="s">
        <v>148</v>
      </c>
      <c r="E450" s="253" t="s">
        <v>1</v>
      </c>
      <c r="F450" s="254" t="s">
        <v>685</v>
      </c>
      <c r="G450" s="251"/>
      <c r="H450" s="255">
        <v>475.608</v>
      </c>
      <c r="I450" s="256"/>
      <c r="J450" s="251"/>
      <c r="K450" s="251"/>
      <c r="L450" s="257"/>
      <c r="M450" s="258"/>
      <c r="N450" s="259"/>
      <c r="O450" s="259"/>
      <c r="P450" s="259"/>
      <c r="Q450" s="259"/>
      <c r="R450" s="259"/>
      <c r="S450" s="259"/>
      <c r="T450" s="26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1" t="s">
        <v>148</v>
      </c>
      <c r="AU450" s="261" t="s">
        <v>86</v>
      </c>
      <c r="AV450" s="13" t="s">
        <v>86</v>
      </c>
      <c r="AW450" s="13" t="s">
        <v>32</v>
      </c>
      <c r="AX450" s="13" t="s">
        <v>76</v>
      </c>
      <c r="AY450" s="261" t="s">
        <v>139</v>
      </c>
    </row>
    <row r="451" s="13" customFormat="1">
      <c r="A451" s="13"/>
      <c r="B451" s="250"/>
      <c r="C451" s="251"/>
      <c r="D451" s="252" t="s">
        <v>148</v>
      </c>
      <c r="E451" s="253" t="s">
        <v>1</v>
      </c>
      <c r="F451" s="254" t="s">
        <v>686</v>
      </c>
      <c r="G451" s="251"/>
      <c r="H451" s="255">
        <v>165.946</v>
      </c>
      <c r="I451" s="256"/>
      <c r="J451" s="251"/>
      <c r="K451" s="251"/>
      <c r="L451" s="257"/>
      <c r="M451" s="258"/>
      <c r="N451" s="259"/>
      <c r="O451" s="259"/>
      <c r="P451" s="259"/>
      <c r="Q451" s="259"/>
      <c r="R451" s="259"/>
      <c r="S451" s="259"/>
      <c r="T451" s="26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1" t="s">
        <v>148</v>
      </c>
      <c r="AU451" s="261" t="s">
        <v>86</v>
      </c>
      <c r="AV451" s="13" t="s">
        <v>86</v>
      </c>
      <c r="AW451" s="13" t="s">
        <v>32</v>
      </c>
      <c r="AX451" s="13" t="s">
        <v>76</v>
      </c>
      <c r="AY451" s="261" t="s">
        <v>139</v>
      </c>
    </row>
    <row r="452" s="13" customFormat="1">
      <c r="A452" s="13"/>
      <c r="B452" s="250"/>
      <c r="C452" s="251"/>
      <c r="D452" s="252" t="s">
        <v>148</v>
      </c>
      <c r="E452" s="253" t="s">
        <v>1</v>
      </c>
      <c r="F452" s="254" t="s">
        <v>687</v>
      </c>
      <c r="G452" s="251"/>
      <c r="H452" s="255">
        <v>243.96000000000001</v>
      </c>
      <c r="I452" s="256"/>
      <c r="J452" s="251"/>
      <c r="K452" s="251"/>
      <c r="L452" s="257"/>
      <c r="M452" s="258"/>
      <c r="N452" s="259"/>
      <c r="O452" s="259"/>
      <c r="P452" s="259"/>
      <c r="Q452" s="259"/>
      <c r="R452" s="259"/>
      <c r="S452" s="259"/>
      <c r="T452" s="26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1" t="s">
        <v>148</v>
      </c>
      <c r="AU452" s="261" t="s">
        <v>86</v>
      </c>
      <c r="AV452" s="13" t="s">
        <v>86</v>
      </c>
      <c r="AW452" s="13" t="s">
        <v>32</v>
      </c>
      <c r="AX452" s="13" t="s">
        <v>76</v>
      </c>
      <c r="AY452" s="261" t="s">
        <v>139</v>
      </c>
    </row>
    <row r="453" s="16" customFormat="1">
      <c r="A453" s="16"/>
      <c r="B453" s="298"/>
      <c r="C453" s="299"/>
      <c r="D453" s="252" t="s">
        <v>148</v>
      </c>
      <c r="E453" s="300" t="s">
        <v>1</v>
      </c>
      <c r="F453" s="301" t="s">
        <v>466</v>
      </c>
      <c r="G453" s="299"/>
      <c r="H453" s="302">
        <v>997.5</v>
      </c>
      <c r="I453" s="303"/>
      <c r="J453" s="299"/>
      <c r="K453" s="299"/>
      <c r="L453" s="304"/>
      <c r="M453" s="305"/>
      <c r="N453" s="306"/>
      <c r="O453" s="306"/>
      <c r="P453" s="306"/>
      <c r="Q453" s="306"/>
      <c r="R453" s="306"/>
      <c r="S453" s="306"/>
      <c r="T453" s="307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308" t="s">
        <v>148</v>
      </c>
      <c r="AU453" s="308" t="s">
        <v>86</v>
      </c>
      <c r="AV453" s="16" t="s">
        <v>155</v>
      </c>
      <c r="AW453" s="16" t="s">
        <v>32</v>
      </c>
      <c r="AX453" s="16" t="s">
        <v>76</v>
      </c>
      <c r="AY453" s="308" t="s">
        <v>139</v>
      </c>
    </row>
    <row r="454" s="14" customFormat="1">
      <c r="A454" s="14"/>
      <c r="B454" s="262"/>
      <c r="C454" s="263"/>
      <c r="D454" s="252" t="s">
        <v>148</v>
      </c>
      <c r="E454" s="264" t="s">
        <v>1</v>
      </c>
      <c r="F454" s="265" t="s">
        <v>150</v>
      </c>
      <c r="G454" s="263"/>
      <c r="H454" s="266">
        <v>997.5</v>
      </c>
      <c r="I454" s="267"/>
      <c r="J454" s="263"/>
      <c r="K454" s="263"/>
      <c r="L454" s="268"/>
      <c r="M454" s="269"/>
      <c r="N454" s="270"/>
      <c r="O454" s="270"/>
      <c r="P454" s="270"/>
      <c r="Q454" s="270"/>
      <c r="R454" s="270"/>
      <c r="S454" s="270"/>
      <c r="T454" s="27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2" t="s">
        <v>148</v>
      </c>
      <c r="AU454" s="272" t="s">
        <v>86</v>
      </c>
      <c r="AV454" s="14" t="s">
        <v>146</v>
      </c>
      <c r="AW454" s="14" t="s">
        <v>32</v>
      </c>
      <c r="AX454" s="14" t="s">
        <v>84</v>
      </c>
      <c r="AY454" s="272" t="s">
        <v>139</v>
      </c>
    </row>
    <row r="455" s="2" customFormat="1" ht="21.75" customHeight="1">
      <c r="A455" s="39"/>
      <c r="B455" s="40"/>
      <c r="C455" s="273" t="s">
        <v>271</v>
      </c>
      <c r="D455" s="273" t="s">
        <v>209</v>
      </c>
      <c r="E455" s="274" t="s">
        <v>688</v>
      </c>
      <c r="F455" s="275" t="s">
        <v>689</v>
      </c>
      <c r="G455" s="276" t="s">
        <v>144</v>
      </c>
      <c r="H455" s="277">
        <v>997.5</v>
      </c>
      <c r="I455" s="278"/>
      <c r="J455" s="279">
        <f>ROUND(I455*H455,2)</f>
        <v>0</v>
      </c>
      <c r="K455" s="275" t="s">
        <v>145</v>
      </c>
      <c r="L455" s="280"/>
      <c r="M455" s="281" t="s">
        <v>1</v>
      </c>
      <c r="N455" s="282" t="s">
        <v>41</v>
      </c>
      <c r="O455" s="92"/>
      <c r="P455" s="246">
        <f>O455*H455</f>
        <v>0</v>
      </c>
      <c r="Q455" s="246">
        <v>0.00029999999999999997</v>
      </c>
      <c r="R455" s="246">
        <f>Q455*H455</f>
        <v>0.29924999999999996</v>
      </c>
      <c r="S455" s="246">
        <v>0</v>
      </c>
      <c r="T455" s="247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8" t="s">
        <v>179</v>
      </c>
      <c r="AT455" s="248" t="s">
        <v>209</v>
      </c>
      <c r="AU455" s="248" t="s">
        <v>86</v>
      </c>
      <c r="AY455" s="18" t="s">
        <v>139</v>
      </c>
      <c r="BE455" s="249">
        <f>IF(N455="základní",J455,0)</f>
        <v>0</v>
      </c>
      <c r="BF455" s="249">
        <f>IF(N455="snížená",J455,0)</f>
        <v>0</v>
      </c>
      <c r="BG455" s="249">
        <f>IF(N455="zákl. přenesená",J455,0)</f>
        <v>0</v>
      </c>
      <c r="BH455" s="249">
        <f>IF(N455="sníž. přenesená",J455,0)</f>
        <v>0</v>
      </c>
      <c r="BI455" s="249">
        <f>IF(N455="nulová",J455,0)</f>
        <v>0</v>
      </c>
      <c r="BJ455" s="18" t="s">
        <v>84</v>
      </c>
      <c r="BK455" s="249">
        <f>ROUND(I455*H455,2)</f>
        <v>0</v>
      </c>
      <c r="BL455" s="18" t="s">
        <v>146</v>
      </c>
      <c r="BM455" s="248" t="s">
        <v>690</v>
      </c>
    </row>
    <row r="456" s="12" customFormat="1" ht="22.8" customHeight="1">
      <c r="A456" s="12"/>
      <c r="B456" s="221"/>
      <c r="C456" s="222"/>
      <c r="D456" s="223" t="s">
        <v>75</v>
      </c>
      <c r="E456" s="235" t="s">
        <v>155</v>
      </c>
      <c r="F456" s="235" t="s">
        <v>691</v>
      </c>
      <c r="G456" s="222"/>
      <c r="H456" s="222"/>
      <c r="I456" s="225"/>
      <c r="J456" s="236">
        <f>BK456</f>
        <v>0</v>
      </c>
      <c r="K456" s="222"/>
      <c r="L456" s="227"/>
      <c r="M456" s="228"/>
      <c r="N456" s="229"/>
      <c r="O456" s="229"/>
      <c r="P456" s="230">
        <f>SUM(P457:P459)</f>
        <v>0</v>
      </c>
      <c r="Q456" s="229"/>
      <c r="R456" s="230">
        <f>SUM(R457:R459)</f>
        <v>0</v>
      </c>
      <c r="S456" s="229"/>
      <c r="T456" s="231">
        <f>SUM(T457:T459)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32" t="s">
        <v>84</v>
      </c>
      <c r="AT456" s="233" t="s">
        <v>75</v>
      </c>
      <c r="AU456" s="233" t="s">
        <v>84</v>
      </c>
      <c r="AY456" s="232" t="s">
        <v>139</v>
      </c>
      <c r="BK456" s="234">
        <f>SUM(BK457:BK459)</f>
        <v>0</v>
      </c>
    </row>
    <row r="457" s="2" customFormat="1" ht="16.5" customHeight="1">
      <c r="A457" s="39"/>
      <c r="B457" s="40"/>
      <c r="C457" s="237" t="s">
        <v>275</v>
      </c>
      <c r="D457" s="237" t="s">
        <v>141</v>
      </c>
      <c r="E457" s="238" t="s">
        <v>692</v>
      </c>
      <c r="F457" s="239" t="s">
        <v>693</v>
      </c>
      <c r="G457" s="240" t="s">
        <v>308</v>
      </c>
      <c r="H457" s="241">
        <v>21.399999999999999</v>
      </c>
      <c r="I457" s="242"/>
      <c r="J457" s="243">
        <f>ROUND(I457*H457,2)</f>
        <v>0</v>
      </c>
      <c r="K457" s="239" t="s">
        <v>145</v>
      </c>
      <c r="L457" s="45"/>
      <c r="M457" s="244" t="s">
        <v>1</v>
      </c>
      <c r="N457" s="245" t="s">
        <v>41</v>
      </c>
      <c r="O457" s="92"/>
      <c r="P457" s="246">
        <f>O457*H457</f>
        <v>0</v>
      </c>
      <c r="Q457" s="246">
        <v>0</v>
      </c>
      <c r="R457" s="246">
        <f>Q457*H457</f>
        <v>0</v>
      </c>
      <c r="S457" s="246">
        <v>0</v>
      </c>
      <c r="T457" s="24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8" t="s">
        <v>146</v>
      </c>
      <c r="AT457" s="248" t="s">
        <v>141</v>
      </c>
      <c r="AU457" s="248" t="s">
        <v>86</v>
      </c>
      <c r="AY457" s="18" t="s">
        <v>139</v>
      </c>
      <c r="BE457" s="249">
        <f>IF(N457="základní",J457,0)</f>
        <v>0</v>
      </c>
      <c r="BF457" s="249">
        <f>IF(N457="snížená",J457,0)</f>
        <v>0</v>
      </c>
      <c r="BG457" s="249">
        <f>IF(N457="zákl. přenesená",J457,0)</f>
        <v>0</v>
      </c>
      <c r="BH457" s="249">
        <f>IF(N457="sníž. přenesená",J457,0)</f>
        <v>0</v>
      </c>
      <c r="BI457" s="249">
        <f>IF(N457="nulová",J457,0)</f>
        <v>0</v>
      </c>
      <c r="BJ457" s="18" t="s">
        <v>84</v>
      </c>
      <c r="BK457" s="249">
        <f>ROUND(I457*H457,2)</f>
        <v>0</v>
      </c>
      <c r="BL457" s="18" t="s">
        <v>146</v>
      </c>
      <c r="BM457" s="248" t="s">
        <v>694</v>
      </c>
    </row>
    <row r="458" s="13" customFormat="1">
      <c r="A458" s="13"/>
      <c r="B458" s="250"/>
      <c r="C458" s="251"/>
      <c r="D458" s="252" t="s">
        <v>148</v>
      </c>
      <c r="E458" s="253" t="s">
        <v>1</v>
      </c>
      <c r="F458" s="254" t="s">
        <v>695</v>
      </c>
      <c r="G458" s="251"/>
      <c r="H458" s="255">
        <v>21.399999999999999</v>
      </c>
      <c r="I458" s="256"/>
      <c r="J458" s="251"/>
      <c r="K458" s="251"/>
      <c r="L458" s="257"/>
      <c r="M458" s="258"/>
      <c r="N458" s="259"/>
      <c r="O458" s="259"/>
      <c r="P458" s="259"/>
      <c r="Q458" s="259"/>
      <c r="R458" s="259"/>
      <c r="S458" s="259"/>
      <c r="T458" s="26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1" t="s">
        <v>148</v>
      </c>
      <c r="AU458" s="261" t="s">
        <v>86</v>
      </c>
      <c r="AV458" s="13" t="s">
        <v>86</v>
      </c>
      <c r="AW458" s="13" t="s">
        <v>32</v>
      </c>
      <c r="AX458" s="13" t="s">
        <v>76</v>
      </c>
      <c r="AY458" s="261" t="s">
        <v>139</v>
      </c>
    </row>
    <row r="459" s="14" customFormat="1">
      <c r="A459" s="14"/>
      <c r="B459" s="262"/>
      <c r="C459" s="263"/>
      <c r="D459" s="252" t="s">
        <v>148</v>
      </c>
      <c r="E459" s="264" t="s">
        <v>1</v>
      </c>
      <c r="F459" s="265" t="s">
        <v>150</v>
      </c>
      <c r="G459" s="263"/>
      <c r="H459" s="266">
        <v>21.399999999999999</v>
      </c>
      <c r="I459" s="267"/>
      <c r="J459" s="263"/>
      <c r="K459" s="263"/>
      <c r="L459" s="268"/>
      <c r="M459" s="269"/>
      <c r="N459" s="270"/>
      <c r="O459" s="270"/>
      <c r="P459" s="270"/>
      <c r="Q459" s="270"/>
      <c r="R459" s="270"/>
      <c r="S459" s="270"/>
      <c r="T459" s="27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2" t="s">
        <v>148</v>
      </c>
      <c r="AU459" s="272" t="s">
        <v>86</v>
      </c>
      <c r="AV459" s="14" t="s">
        <v>146</v>
      </c>
      <c r="AW459" s="14" t="s">
        <v>32</v>
      </c>
      <c r="AX459" s="14" t="s">
        <v>84</v>
      </c>
      <c r="AY459" s="272" t="s">
        <v>139</v>
      </c>
    </row>
    <row r="460" s="12" customFormat="1" ht="22.8" customHeight="1">
      <c r="A460" s="12"/>
      <c r="B460" s="221"/>
      <c r="C460" s="222"/>
      <c r="D460" s="223" t="s">
        <v>75</v>
      </c>
      <c r="E460" s="235" t="s">
        <v>146</v>
      </c>
      <c r="F460" s="235" t="s">
        <v>696</v>
      </c>
      <c r="G460" s="222"/>
      <c r="H460" s="222"/>
      <c r="I460" s="225"/>
      <c r="J460" s="236">
        <f>BK460</f>
        <v>0</v>
      </c>
      <c r="K460" s="222"/>
      <c r="L460" s="227"/>
      <c r="M460" s="228"/>
      <c r="N460" s="229"/>
      <c r="O460" s="229"/>
      <c r="P460" s="230">
        <f>SUM(P461:P586)</f>
        <v>0</v>
      </c>
      <c r="Q460" s="229"/>
      <c r="R460" s="230">
        <f>SUM(R461:R586)</f>
        <v>0.12831000000000001</v>
      </c>
      <c r="S460" s="229"/>
      <c r="T460" s="231">
        <f>SUM(T461:T586)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32" t="s">
        <v>84</v>
      </c>
      <c r="AT460" s="233" t="s">
        <v>75</v>
      </c>
      <c r="AU460" s="233" t="s">
        <v>84</v>
      </c>
      <c r="AY460" s="232" t="s">
        <v>139</v>
      </c>
      <c r="BK460" s="234">
        <f>SUM(BK461:BK586)</f>
        <v>0</v>
      </c>
    </row>
    <row r="461" s="2" customFormat="1" ht="21.75" customHeight="1">
      <c r="A461" s="39"/>
      <c r="B461" s="40"/>
      <c r="C461" s="237" t="s">
        <v>279</v>
      </c>
      <c r="D461" s="237" t="s">
        <v>141</v>
      </c>
      <c r="E461" s="238" t="s">
        <v>697</v>
      </c>
      <c r="F461" s="239" t="s">
        <v>698</v>
      </c>
      <c r="G461" s="240" t="s">
        <v>158</v>
      </c>
      <c r="H461" s="241">
        <v>36.591000000000001</v>
      </c>
      <c r="I461" s="242"/>
      <c r="J461" s="243">
        <f>ROUND(I461*H461,2)</f>
        <v>0</v>
      </c>
      <c r="K461" s="239" t="s">
        <v>145</v>
      </c>
      <c r="L461" s="45"/>
      <c r="M461" s="244" t="s">
        <v>1</v>
      </c>
      <c r="N461" s="245" t="s">
        <v>41</v>
      </c>
      <c r="O461" s="92"/>
      <c r="P461" s="246">
        <f>O461*H461</f>
        <v>0</v>
      </c>
      <c r="Q461" s="246">
        <v>0</v>
      </c>
      <c r="R461" s="246">
        <f>Q461*H461</f>
        <v>0</v>
      </c>
      <c r="S461" s="246">
        <v>0</v>
      </c>
      <c r="T461" s="24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8" t="s">
        <v>146</v>
      </c>
      <c r="AT461" s="248" t="s">
        <v>141</v>
      </c>
      <c r="AU461" s="248" t="s">
        <v>86</v>
      </c>
      <c r="AY461" s="18" t="s">
        <v>139</v>
      </c>
      <c r="BE461" s="249">
        <f>IF(N461="základní",J461,0)</f>
        <v>0</v>
      </c>
      <c r="BF461" s="249">
        <f>IF(N461="snížená",J461,0)</f>
        <v>0</v>
      </c>
      <c r="BG461" s="249">
        <f>IF(N461="zákl. přenesená",J461,0)</f>
        <v>0</v>
      </c>
      <c r="BH461" s="249">
        <f>IF(N461="sníž. přenesená",J461,0)</f>
        <v>0</v>
      </c>
      <c r="BI461" s="249">
        <f>IF(N461="nulová",J461,0)</f>
        <v>0</v>
      </c>
      <c r="BJ461" s="18" t="s">
        <v>84</v>
      </c>
      <c r="BK461" s="249">
        <f>ROUND(I461*H461,2)</f>
        <v>0</v>
      </c>
      <c r="BL461" s="18" t="s">
        <v>146</v>
      </c>
      <c r="BM461" s="248" t="s">
        <v>699</v>
      </c>
    </row>
    <row r="462" s="15" customFormat="1">
      <c r="A462" s="15"/>
      <c r="B462" s="288"/>
      <c r="C462" s="289"/>
      <c r="D462" s="252" t="s">
        <v>148</v>
      </c>
      <c r="E462" s="290" t="s">
        <v>1</v>
      </c>
      <c r="F462" s="291" t="s">
        <v>432</v>
      </c>
      <c r="G462" s="289"/>
      <c r="H462" s="290" t="s">
        <v>1</v>
      </c>
      <c r="I462" s="292"/>
      <c r="J462" s="289"/>
      <c r="K462" s="289"/>
      <c r="L462" s="293"/>
      <c r="M462" s="294"/>
      <c r="N462" s="295"/>
      <c r="O462" s="295"/>
      <c r="P462" s="295"/>
      <c r="Q462" s="295"/>
      <c r="R462" s="295"/>
      <c r="S462" s="295"/>
      <c r="T462" s="29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97" t="s">
        <v>148</v>
      </c>
      <c r="AU462" s="297" t="s">
        <v>86</v>
      </c>
      <c r="AV462" s="15" t="s">
        <v>84</v>
      </c>
      <c r="AW462" s="15" t="s">
        <v>32</v>
      </c>
      <c r="AX462" s="15" t="s">
        <v>76</v>
      </c>
      <c r="AY462" s="297" t="s">
        <v>139</v>
      </c>
    </row>
    <row r="463" s="13" customFormat="1">
      <c r="A463" s="13"/>
      <c r="B463" s="250"/>
      <c r="C463" s="251"/>
      <c r="D463" s="252" t="s">
        <v>148</v>
      </c>
      <c r="E463" s="253" t="s">
        <v>1</v>
      </c>
      <c r="F463" s="254" t="s">
        <v>700</v>
      </c>
      <c r="G463" s="251"/>
      <c r="H463" s="255">
        <v>0.087999999999999995</v>
      </c>
      <c r="I463" s="256"/>
      <c r="J463" s="251"/>
      <c r="K463" s="251"/>
      <c r="L463" s="257"/>
      <c r="M463" s="258"/>
      <c r="N463" s="259"/>
      <c r="O463" s="259"/>
      <c r="P463" s="259"/>
      <c r="Q463" s="259"/>
      <c r="R463" s="259"/>
      <c r="S463" s="259"/>
      <c r="T463" s="26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1" t="s">
        <v>148</v>
      </c>
      <c r="AU463" s="261" t="s">
        <v>86</v>
      </c>
      <c r="AV463" s="13" t="s">
        <v>86</v>
      </c>
      <c r="AW463" s="13" t="s">
        <v>32</v>
      </c>
      <c r="AX463" s="13" t="s">
        <v>76</v>
      </c>
      <c r="AY463" s="261" t="s">
        <v>139</v>
      </c>
    </row>
    <row r="464" s="13" customFormat="1">
      <c r="A464" s="13"/>
      <c r="B464" s="250"/>
      <c r="C464" s="251"/>
      <c r="D464" s="252" t="s">
        <v>148</v>
      </c>
      <c r="E464" s="253" t="s">
        <v>1</v>
      </c>
      <c r="F464" s="254" t="s">
        <v>701</v>
      </c>
      <c r="G464" s="251"/>
      <c r="H464" s="255">
        <v>0.096000000000000002</v>
      </c>
      <c r="I464" s="256"/>
      <c r="J464" s="251"/>
      <c r="K464" s="251"/>
      <c r="L464" s="257"/>
      <c r="M464" s="258"/>
      <c r="N464" s="259"/>
      <c r="O464" s="259"/>
      <c r="P464" s="259"/>
      <c r="Q464" s="259"/>
      <c r="R464" s="259"/>
      <c r="S464" s="259"/>
      <c r="T464" s="26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1" t="s">
        <v>148</v>
      </c>
      <c r="AU464" s="261" t="s">
        <v>86</v>
      </c>
      <c r="AV464" s="13" t="s">
        <v>86</v>
      </c>
      <c r="AW464" s="13" t="s">
        <v>32</v>
      </c>
      <c r="AX464" s="13" t="s">
        <v>76</v>
      </c>
      <c r="AY464" s="261" t="s">
        <v>139</v>
      </c>
    </row>
    <row r="465" s="13" customFormat="1">
      <c r="A465" s="13"/>
      <c r="B465" s="250"/>
      <c r="C465" s="251"/>
      <c r="D465" s="252" t="s">
        <v>148</v>
      </c>
      <c r="E465" s="253" t="s">
        <v>1</v>
      </c>
      <c r="F465" s="254" t="s">
        <v>702</v>
      </c>
      <c r="G465" s="251"/>
      <c r="H465" s="255">
        <v>0.312</v>
      </c>
      <c r="I465" s="256"/>
      <c r="J465" s="251"/>
      <c r="K465" s="251"/>
      <c r="L465" s="257"/>
      <c r="M465" s="258"/>
      <c r="N465" s="259"/>
      <c r="O465" s="259"/>
      <c r="P465" s="259"/>
      <c r="Q465" s="259"/>
      <c r="R465" s="259"/>
      <c r="S465" s="259"/>
      <c r="T465" s="26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1" t="s">
        <v>148</v>
      </c>
      <c r="AU465" s="261" t="s">
        <v>86</v>
      </c>
      <c r="AV465" s="13" t="s">
        <v>86</v>
      </c>
      <c r="AW465" s="13" t="s">
        <v>32</v>
      </c>
      <c r="AX465" s="13" t="s">
        <v>76</v>
      </c>
      <c r="AY465" s="261" t="s">
        <v>139</v>
      </c>
    </row>
    <row r="466" s="13" customFormat="1">
      <c r="A466" s="13"/>
      <c r="B466" s="250"/>
      <c r="C466" s="251"/>
      <c r="D466" s="252" t="s">
        <v>148</v>
      </c>
      <c r="E466" s="253" t="s">
        <v>1</v>
      </c>
      <c r="F466" s="254" t="s">
        <v>703</v>
      </c>
      <c r="G466" s="251"/>
      <c r="H466" s="255">
        <v>0.13600000000000001</v>
      </c>
      <c r="I466" s="256"/>
      <c r="J466" s="251"/>
      <c r="K466" s="251"/>
      <c r="L466" s="257"/>
      <c r="M466" s="258"/>
      <c r="N466" s="259"/>
      <c r="O466" s="259"/>
      <c r="P466" s="259"/>
      <c r="Q466" s="259"/>
      <c r="R466" s="259"/>
      <c r="S466" s="259"/>
      <c r="T466" s="26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1" t="s">
        <v>148</v>
      </c>
      <c r="AU466" s="261" t="s">
        <v>86</v>
      </c>
      <c r="AV466" s="13" t="s">
        <v>86</v>
      </c>
      <c r="AW466" s="13" t="s">
        <v>32</v>
      </c>
      <c r="AX466" s="13" t="s">
        <v>76</v>
      </c>
      <c r="AY466" s="261" t="s">
        <v>139</v>
      </c>
    </row>
    <row r="467" s="13" customFormat="1">
      <c r="A467" s="13"/>
      <c r="B467" s="250"/>
      <c r="C467" s="251"/>
      <c r="D467" s="252" t="s">
        <v>148</v>
      </c>
      <c r="E467" s="253" t="s">
        <v>1</v>
      </c>
      <c r="F467" s="254" t="s">
        <v>704</v>
      </c>
      <c r="G467" s="251"/>
      <c r="H467" s="255">
        <v>0.12</v>
      </c>
      <c r="I467" s="256"/>
      <c r="J467" s="251"/>
      <c r="K467" s="251"/>
      <c r="L467" s="257"/>
      <c r="M467" s="258"/>
      <c r="N467" s="259"/>
      <c r="O467" s="259"/>
      <c r="P467" s="259"/>
      <c r="Q467" s="259"/>
      <c r="R467" s="259"/>
      <c r="S467" s="259"/>
      <c r="T467" s="26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1" t="s">
        <v>148</v>
      </c>
      <c r="AU467" s="261" t="s">
        <v>86</v>
      </c>
      <c r="AV467" s="13" t="s">
        <v>86</v>
      </c>
      <c r="AW467" s="13" t="s">
        <v>32</v>
      </c>
      <c r="AX467" s="13" t="s">
        <v>76</v>
      </c>
      <c r="AY467" s="261" t="s">
        <v>139</v>
      </c>
    </row>
    <row r="468" s="13" customFormat="1">
      <c r="A468" s="13"/>
      <c r="B468" s="250"/>
      <c r="C468" s="251"/>
      <c r="D468" s="252" t="s">
        <v>148</v>
      </c>
      <c r="E468" s="253" t="s">
        <v>1</v>
      </c>
      <c r="F468" s="254" t="s">
        <v>705</v>
      </c>
      <c r="G468" s="251"/>
      <c r="H468" s="255">
        <v>0.13600000000000001</v>
      </c>
      <c r="I468" s="256"/>
      <c r="J468" s="251"/>
      <c r="K468" s="251"/>
      <c r="L468" s="257"/>
      <c r="M468" s="258"/>
      <c r="N468" s="259"/>
      <c r="O468" s="259"/>
      <c r="P468" s="259"/>
      <c r="Q468" s="259"/>
      <c r="R468" s="259"/>
      <c r="S468" s="259"/>
      <c r="T468" s="26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1" t="s">
        <v>148</v>
      </c>
      <c r="AU468" s="261" t="s">
        <v>86</v>
      </c>
      <c r="AV468" s="13" t="s">
        <v>86</v>
      </c>
      <c r="AW468" s="13" t="s">
        <v>32</v>
      </c>
      <c r="AX468" s="13" t="s">
        <v>76</v>
      </c>
      <c r="AY468" s="261" t="s">
        <v>139</v>
      </c>
    </row>
    <row r="469" s="13" customFormat="1">
      <c r="A469" s="13"/>
      <c r="B469" s="250"/>
      <c r="C469" s="251"/>
      <c r="D469" s="252" t="s">
        <v>148</v>
      </c>
      <c r="E469" s="253" t="s">
        <v>1</v>
      </c>
      <c r="F469" s="254" t="s">
        <v>706</v>
      </c>
      <c r="G469" s="251"/>
      <c r="H469" s="255">
        <v>0.12</v>
      </c>
      <c r="I469" s="256"/>
      <c r="J469" s="251"/>
      <c r="K469" s="251"/>
      <c r="L469" s="257"/>
      <c r="M469" s="258"/>
      <c r="N469" s="259"/>
      <c r="O469" s="259"/>
      <c r="P469" s="259"/>
      <c r="Q469" s="259"/>
      <c r="R469" s="259"/>
      <c r="S469" s="259"/>
      <c r="T469" s="26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1" t="s">
        <v>148</v>
      </c>
      <c r="AU469" s="261" t="s">
        <v>86</v>
      </c>
      <c r="AV469" s="13" t="s">
        <v>86</v>
      </c>
      <c r="AW469" s="13" t="s">
        <v>32</v>
      </c>
      <c r="AX469" s="13" t="s">
        <v>76</v>
      </c>
      <c r="AY469" s="261" t="s">
        <v>139</v>
      </c>
    </row>
    <row r="470" s="13" customFormat="1">
      <c r="A470" s="13"/>
      <c r="B470" s="250"/>
      <c r="C470" s="251"/>
      <c r="D470" s="252" t="s">
        <v>148</v>
      </c>
      <c r="E470" s="253" t="s">
        <v>1</v>
      </c>
      <c r="F470" s="254" t="s">
        <v>707</v>
      </c>
      <c r="G470" s="251"/>
      <c r="H470" s="255">
        <v>0.13600000000000001</v>
      </c>
      <c r="I470" s="256"/>
      <c r="J470" s="251"/>
      <c r="K470" s="251"/>
      <c r="L470" s="257"/>
      <c r="M470" s="258"/>
      <c r="N470" s="259"/>
      <c r="O470" s="259"/>
      <c r="P470" s="259"/>
      <c r="Q470" s="259"/>
      <c r="R470" s="259"/>
      <c r="S470" s="259"/>
      <c r="T470" s="26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1" t="s">
        <v>148</v>
      </c>
      <c r="AU470" s="261" t="s">
        <v>86</v>
      </c>
      <c r="AV470" s="13" t="s">
        <v>86</v>
      </c>
      <c r="AW470" s="13" t="s">
        <v>32</v>
      </c>
      <c r="AX470" s="13" t="s">
        <v>76</v>
      </c>
      <c r="AY470" s="261" t="s">
        <v>139</v>
      </c>
    </row>
    <row r="471" s="13" customFormat="1">
      <c r="A471" s="13"/>
      <c r="B471" s="250"/>
      <c r="C471" s="251"/>
      <c r="D471" s="252" t="s">
        <v>148</v>
      </c>
      <c r="E471" s="253" t="s">
        <v>1</v>
      </c>
      <c r="F471" s="254" t="s">
        <v>708</v>
      </c>
      <c r="G471" s="251"/>
      <c r="H471" s="255">
        <v>0.128</v>
      </c>
      <c r="I471" s="256"/>
      <c r="J471" s="251"/>
      <c r="K471" s="251"/>
      <c r="L471" s="257"/>
      <c r="M471" s="258"/>
      <c r="N471" s="259"/>
      <c r="O471" s="259"/>
      <c r="P471" s="259"/>
      <c r="Q471" s="259"/>
      <c r="R471" s="259"/>
      <c r="S471" s="259"/>
      <c r="T471" s="26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1" t="s">
        <v>148</v>
      </c>
      <c r="AU471" s="261" t="s">
        <v>86</v>
      </c>
      <c r="AV471" s="13" t="s">
        <v>86</v>
      </c>
      <c r="AW471" s="13" t="s">
        <v>32</v>
      </c>
      <c r="AX471" s="13" t="s">
        <v>76</v>
      </c>
      <c r="AY471" s="261" t="s">
        <v>139</v>
      </c>
    </row>
    <row r="472" s="13" customFormat="1">
      <c r="A472" s="13"/>
      <c r="B472" s="250"/>
      <c r="C472" s="251"/>
      <c r="D472" s="252" t="s">
        <v>148</v>
      </c>
      <c r="E472" s="253" t="s">
        <v>1</v>
      </c>
      <c r="F472" s="254" t="s">
        <v>709</v>
      </c>
      <c r="G472" s="251"/>
      <c r="H472" s="255">
        <v>0.080000000000000002</v>
      </c>
      <c r="I472" s="256"/>
      <c r="J472" s="251"/>
      <c r="K472" s="251"/>
      <c r="L472" s="257"/>
      <c r="M472" s="258"/>
      <c r="N472" s="259"/>
      <c r="O472" s="259"/>
      <c r="P472" s="259"/>
      <c r="Q472" s="259"/>
      <c r="R472" s="259"/>
      <c r="S472" s="259"/>
      <c r="T472" s="26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1" t="s">
        <v>148</v>
      </c>
      <c r="AU472" s="261" t="s">
        <v>86</v>
      </c>
      <c r="AV472" s="13" t="s">
        <v>86</v>
      </c>
      <c r="AW472" s="13" t="s">
        <v>32</v>
      </c>
      <c r="AX472" s="13" t="s">
        <v>76</v>
      </c>
      <c r="AY472" s="261" t="s">
        <v>139</v>
      </c>
    </row>
    <row r="473" s="13" customFormat="1">
      <c r="A473" s="13"/>
      <c r="B473" s="250"/>
      <c r="C473" s="251"/>
      <c r="D473" s="252" t="s">
        <v>148</v>
      </c>
      <c r="E473" s="253" t="s">
        <v>1</v>
      </c>
      <c r="F473" s="254" t="s">
        <v>710</v>
      </c>
      <c r="G473" s="251"/>
      <c r="H473" s="255">
        <v>0.17599999999999999</v>
      </c>
      <c r="I473" s="256"/>
      <c r="J473" s="251"/>
      <c r="K473" s="251"/>
      <c r="L473" s="257"/>
      <c r="M473" s="258"/>
      <c r="N473" s="259"/>
      <c r="O473" s="259"/>
      <c r="P473" s="259"/>
      <c r="Q473" s="259"/>
      <c r="R473" s="259"/>
      <c r="S473" s="259"/>
      <c r="T473" s="26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1" t="s">
        <v>148</v>
      </c>
      <c r="AU473" s="261" t="s">
        <v>86</v>
      </c>
      <c r="AV473" s="13" t="s">
        <v>86</v>
      </c>
      <c r="AW473" s="13" t="s">
        <v>32</v>
      </c>
      <c r="AX473" s="13" t="s">
        <v>76</v>
      </c>
      <c r="AY473" s="261" t="s">
        <v>139</v>
      </c>
    </row>
    <row r="474" s="13" customFormat="1">
      <c r="A474" s="13"/>
      <c r="B474" s="250"/>
      <c r="C474" s="251"/>
      <c r="D474" s="252" t="s">
        <v>148</v>
      </c>
      <c r="E474" s="253" t="s">
        <v>1</v>
      </c>
      <c r="F474" s="254" t="s">
        <v>711</v>
      </c>
      <c r="G474" s="251"/>
      <c r="H474" s="255">
        <v>0.096000000000000002</v>
      </c>
      <c r="I474" s="256"/>
      <c r="J474" s="251"/>
      <c r="K474" s="251"/>
      <c r="L474" s="257"/>
      <c r="M474" s="258"/>
      <c r="N474" s="259"/>
      <c r="O474" s="259"/>
      <c r="P474" s="259"/>
      <c r="Q474" s="259"/>
      <c r="R474" s="259"/>
      <c r="S474" s="259"/>
      <c r="T474" s="26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1" t="s">
        <v>148</v>
      </c>
      <c r="AU474" s="261" t="s">
        <v>86</v>
      </c>
      <c r="AV474" s="13" t="s">
        <v>86</v>
      </c>
      <c r="AW474" s="13" t="s">
        <v>32</v>
      </c>
      <c r="AX474" s="13" t="s">
        <v>76</v>
      </c>
      <c r="AY474" s="261" t="s">
        <v>139</v>
      </c>
    </row>
    <row r="475" s="13" customFormat="1">
      <c r="A475" s="13"/>
      <c r="B475" s="250"/>
      <c r="C475" s="251"/>
      <c r="D475" s="252" t="s">
        <v>148</v>
      </c>
      <c r="E475" s="253" t="s">
        <v>1</v>
      </c>
      <c r="F475" s="254" t="s">
        <v>712</v>
      </c>
      <c r="G475" s="251"/>
      <c r="H475" s="255">
        <v>0.087999999999999995</v>
      </c>
      <c r="I475" s="256"/>
      <c r="J475" s="251"/>
      <c r="K475" s="251"/>
      <c r="L475" s="257"/>
      <c r="M475" s="258"/>
      <c r="N475" s="259"/>
      <c r="O475" s="259"/>
      <c r="P475" s="259"/>
      <c r="Q475" s="259"/>
      <c r="R475" s="259"/>
      <c r="S475" s="259"/>
      <c r="T475" s="26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1" t="s">
        <v>148</v>
      </c>
      <c r="AU475" s="261" t="s">
        <v>86</v>
      </c>
      <c r="AV475" s="13" t="s">
        <v>86</v>
      </c>
      <c r="AW475" s="13" t="s">
        <v>32</v>
      </c>
      <c r="AX475" s="13" t="s">
        <v>76</v>
      </c>
      <c r="AY475" s="261" t="s">
        <v>139</v>
      </c>
    </row>
    <row r="476" s="13" customFormat="1">
      <c r="A476" s="13"/>
      <c r="B476" s="250"/>
      <c r="C476" s="251"/>
      <c r="D476" s="252" t="s">
        <v>148</v>
      </c>
      <c r="E476" s="253" t="s">
        <v>1</v>
      </c>
      <c r="F476" s="254" t="s">
        <v>713</v>
      </c>
      <c r="G476" s="251"/>
      <c r="H476" s="255">
        <v>0.080000000000000002</v>
      </c>
      <c r="I476" s="256"/>
      <c r="J476" s="251"/>
      <c r="K476" s="251"/>
      <c r="L476" s="257"/>
      <c r="M476" s="258"/>
      <c r="N476" s="259"/>
      <c r="O476" s="259"/>
      <c r="P476" s="259"/>
      <c r="Q476" s="259"/>
      <c r="R476" s="259"/>
      <c r="S476" s="259"/>
      <c r="T476" s="26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1" t="s">
        <v>148</v>
      </c>
      <c r="AU476" s="261" t="s">
        <v>86</v>
      </c>
      <c r="AV476" s="13" t="s">
        <v>86</v>
      </c>
      <c r="AW476" s="13" t="s">
        <v>32</v>
      </c>
      <c r="AX476" s="13" t="s">
        <v>76</v>
      </c>
      <c r="AY476" s="261" t="s">
        <v>139</v>
      </c>
    </row>
    <row r="477" s="16" customFormat="1">
      <c r="A477" s="16"/>
      <c r="B477" s="298"/>
      <c r="C477" s="299"/>
      <c r="D477" s="252" t="s">
        <v>148</v>
      </c>
      <c r="E477" s="300" t="s">
        <v>1</v>
      </c>
      <c r="F477" s="301" t="s">
        <v>466</v>
      </c>
      <c r="G477" s="299"/>
      <c r="H477" s="302">
        <v>1.792</v>
      </c>
      <c r="I477" s="303"/>
      <c r="J477" s="299"/>
      <c r="K477" s="299"/>
      <c r="L477" s="304"/>
      <c r="M477" s="305"/>
      <c r="N477" s="306"/>
      <c r="O477" s="306"/>
      <c r="P477" s="306"/>
      <c r="Q477" s="306"/>
      <c r="R477" s="306"/>
      <c r="S477" s="306"/>
      <c r="T477" s="307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T477" s="308" t="s">
        <v>148</v>
      </c>
      <c r="AU477" s="308" t="s">
        <v>86</v>
      </c>
      <c r="AV477" s="16" t="s">
        <v>155</v>
      </c>
      <c r="AW477" s="16" t="s">
        <v>32</v>
      </c>
      <c r="AX477" s="16" t="s">
        <v>76</v>
      </c>
      <c r="AY477" s="308" t="s">
        <v>139</v>
      </c>
    </row>
    <row r="478" s="13" customFormat="1">
      <c r="A478" s="13"/>
      <c r="B478" s="250"/>
      <c r="C478" s="251"/>
      <c r="D478" s="252" t="s">
        <v>148</v>
      </c>
      <c r="E478" s="253" t="s">
        <v>1</v>
      </c>
      <c r="F478" s="254" t="s">
        <v>714</v>
      </c>
      <c r="G478" s="251"/>
      <c r="H478" s="255">
        <v>3.536</v>
      </c>
      <c r="I478" s="256"/>
      <c r="J478" s="251"/>
      <c r="K478" s="251"/>
      <c r="L478" s="257"/>
      <c r="M478" s="258"/>
      <c r="N478" s="259"/>
      <c r="O478" s="259"/>
      <c r="P478" s="259"/>
      <c r="Q478" s="259"/>
      <c r="R478" s="259"/>
      <c r="S478" s="259"/>
      <c r="T478" s="26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1" t="s">
        <v>148</v>
      </c>
      <c r="AU478" s="261" t="s">
        <v>86</v>
      </c>
      <c r="AV478" s="13" t="s">
        <v>86</v>
      </c>
      <c r="AW478" s="13" t="s">
        <v>32</v>
      </c>
      <c r="AX478" s="13" t="s">
        <v>76</v>
      </c>
      <c r="AY478" s="261" t="s">
        <v>139</v>
      </c>
    </row>
    <row r="479" s="13" customFormat="1">
      <c r="A479" s="13"/>
      <c r="B479" s="250"/>
      <c r="C479" s="251"/>
      <c r="D479" s="252" t="s">
        <v>148</v>
      </c>
      <c r="E479" s="253" t="s">
        <v>1</v>
      </c>
      <c r="F479" s="254" t="s">
        <v>715</v>
      </c>
      <c r="G479" s="251"/>
      <c r="H479" s="255">
        <v>15.019</v>
      </c>
      <c r="I479" s="256"/>
      <c r="J479" s="251"/>
      <c r="K479" s="251"/>
      <c r="L479" s="257"/>
      <c r="M479" s="258"/>
      <c r="N479" s="259"/>
      <c r="O479" s="259"/>
      <c r="P479" s="259"/>
      <c r="Q479" s="259"/>
      <c r="R479" s="259"/>
      <c r="S479" s="259"/>
      <c r="T479" s="26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1" t="s">
        <v>148</v>
      </c>
      <c r="AU479" s="261" t="s">
        <v>86</v>
      </c>
      <c r="AV479" s="13" t="s">
        <v>86</v>
      </c>
      <c r="AW479" s="13" t="s">
        <v>32</v>
      </c>
      <c r="AX479" s="13" t="s">
        <v>76</v>
      </c>
      <c r="AY479" s="261" t="s">
        <v>139</v>
      </c>
    </row>
    <row r="480" s="13" customFormat="1">
      <c r="A480" s="13"/>
      <c r="B480" s="250"/>
      <c r="C480" s="251"/>
      <c r="D480" s="252" t="s">
        <v>148</v>
      </c>
      <c r="E480" s="253" t="s">
        <v>1</v>
      </c>
      <c r="F480" s="254" t="s">
        <v>716</v>
      </c>
      <c r="G480" s="251"/>
      <c r="H480" s="255">
        <v>5.2400000000000002</v>
      </c>
      <c r="I480" s="256"/>
      <c r="J480" s="251"/>
      <c r="K480" s="251"/>
      <c r="L480" s="257"/>
      <c r="M480" s="258"/>
      <c r="N480" s="259"/>
      <c r="O480" s="259"/>
      <c r="P480" s="259"/>
      <c r="Q480" s="259"/>
      <c r="R480" s="259"/>
      <c r="S480" s="259"/>
      <c r="T480" s="26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1" t="s">
        <v>148</v>
      </c>
      <c r="AU480" s="261" t="s">
        <v>86</v>
      </c>
      <c r="AV480" s="13" t="s">
        <v>86</v>
      </c>
      <c r="AW480" s="13" t="s">
        <v>32</v>
      </c>
      <c r="AX480" s="13" t="s">
        <v>76</v>
      </c>
      <c r="AY480" s="261" t="s">
        <v>139</v>
      </c>
    </row>
    <row r="481" s="13" customFormat="1">
      <c r="A481" s="13"/>
      <c r="B481" s="250"/>
      <c r="C481" s="251"/>
      <c r="D481" s="252" t="s">
        <v>148</v>
      </c>
      <c r="E481" s="253" t="s">
        <v>1</v>
      </c>
      <c r="F481" s="254" t="s">
        <v>717</v>
      </c>
      <c r="G481" s="251"/>
      <c r="H481" s="255">
        <v>7.7039999999999997</v>
      </c>
      <c r="I481" s="256"/>
      <c r="J481" s="251"/>
      <c r="K481" s="251"/>
      <c r="L481" s="257"/>
      <c r="M481" s="258"/>
      <c r="N481" s="259"/>
      <c r="O481" s="259"/>
      <c r="P481" s="259"/>
      <c r="Q481" s="259"/>
      <c r="R481" s="259"/>
      <c r="S481" s="259"/>
      <c r="T481" s="26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1" t="s">
        <v>148</v>
      </c>
      <c r="AU481" s="261" t="s">
        <v>86</v>
      </c>
      <c r="AV481" s="13" t="s">
        <v>86</v>
      </c>
      <c r="AW481" s="13" t="s">
        <v>32</v>
      </c>
      <c r="AX481" s="13" t="s">
        <v>76</v>
      </c>
      <c r="AY481" s="261" t="s">
        <v>139</v>
      </c>
    </row>
    <row r="482" s="16" customFormat="1">
      <c r="A482" s="16"/>
      <c r="B482" s="298"/>
      <c r="C482" s="299"/>
      <c r="D482" s="252" t="s">
        <v>148</v>
      </c>
      <c r="E482" s="300" t="s">
        <v>1</v>
      </c>
      <c r="F482" s="301" t="s">
        <v>466</v>
      </c>
      <c r="G482" s="299"/>
      <c r="H482" s="302">
        <v>31.498999999999999</v>
      </c>
      <c r="I482" s="303"/>
      <c r="J482" s="299"/>
      <c r="K482" s="299"/>
      <c r="L482" s="304"/>
      <c r="M482" s="305"/>
      <c r="N482" s="306"/>
      <c r="O482" s="306"/>
      <c r="P482" s="306"/>
      <c r="Q482" s="306"/>
      <c r="R482" s="306"/>
      <c r="S482" s="306"/>
      <c r="T482" s="307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T482" s="308" t="s">
        <v>148</v>
      </c>
      <c r="AU482" s="308" t="s">
        <v>86</v>
      </c>
      <c r="AV482" s="16" t="s">
        <v>155</v>
      </c>
      <c r="AW482" s="16" t="s">
        <v>32</v>
      </c>
      <c r="AX482" s="16" t="s">
        <v>76</v>
      </c>
      <c r="AY482" s="308" t="s">
        <v>139</v>
      </c>
    </row>
    <row r="483" s="15" customFormat="1">
      <c r="A483" s="15"/>
      <c r="B483" s="288"/>
      <c r="C483" s="289"/>
      <c r="D483" s="252" t="s">
        <v>148</v>
      </c>
      <c r="E483" s="290" t="s">
        <v>1</v>
      </c>
      <c r="F483" s="291" t="s">
        <v>463</v>
      </c>
      <c r="G483" s="289"/>
      <c r="H483" s="290" t="s">
        <v>1</v>
      </c>
      <c r="I483" s="292"/>
      <c r="J483" s="289"/>
      <c r="K483" s="289"/>
      <c r="L483" s="293"/>
      <c r="M483" s="294"/>
      <c r="N483" s="295"/>
      <c r="O483" s="295"/>
      <c r="P483" s="295"/>
      <c r="Q483" s="295"/>
      <c r="R483" s="295"/>
      <c r="S483" s="295"/>
      <c r="T483" s="296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97" t="s">
        <v>148</v>
      </c>
      <c r="AU483" s="297" t="s">
        <v>86</v>
      </c>
      <c r="AV483" s="15" t="s">
        <v>84</v>
      </c>
      <c r="AW483" s="15" t="s">
        <v>32</v>
      </c>
      <c r="AX483" s="15" t="s">
        <v>76</v>
      </c>
      <c r="AY483" s="297" t="s">
        <v>139</v>
      </c>
    </row>
    <row r="484" s="13" customFormat="1">
      <c r="A484" s="13"/>
      <c r="B484" s="250"/>
      <c r="C484" s="251"/>
      <c r="D484" s="252" t="s">
        <v>148</v>
      </c>
      <c r="E484" s="253" t="s">
        <v>1</v>
      </c>
      <c r="F484" s="254" t="s">
        <v>718</v>
      </c>
      <c r="G484" s="251"/>
      <c r="H484" s="255">
        <v>0.22500000000000001</v>
      </c>
      <c r="I484" s="256"/>
      <c r="J484" s="251"/>
      <c r="K484" s="251"/>
      <c r="L484" s="257"/>
      <c r="M484" s="258"/>
      <c r="N484" s="259"/>
      <c r="O484" s="259"/>
      <c r="P484" s="259"/>
      <c r="Q484" s="259"/>
      <c r="R484" s="259"/>
      <c r="S484" s="259"/>
      <c r="T484" s="26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1" t="s">
        <v>148</v>
      </c>
      <c r="AU484" s="261" t="s">
        <v>86</v>
      </c>
      <c r="AV484" s="13" t="s">
        <v>86</v>
      </c>
      <c r="AW484" s="13" t="s">
        <v>32</v>
      </c>
      <c r="AX484" s="13" t="s">
        <v>76</v>
      </c>
      <c r="AY484" s="261" t="s">
        <v>139</v>
      </c>
    </row>
    <row r="485" s="13" customFormat="1">
      <c r="A485" s="13"/>
      <c r="B485" s="250"/>
      <c r="C485" s="251"/>
      <c r="D485" s="252" t="s">
        <v>148</v>
      </c>
      <c r="E485" s="253" t="s">
        <v>1</v>
      </c>
      <c r="F485" s="254" t="s">
        <v>719</v>
      </c>
      <c r="G485" s="251"/>
      <c r="H485" s="255">
        <v>0.22500000000000001</v>
      </c>
      <c r="I485" s="256"/>
      <c r="J485" s="251"/>
      <c r="K485" s="251"/>
      <c r="L485" s="257"/>
      <c r="M485" s="258"/>
      <c r="N485" s="259"/>
      <c r="O485" s="259"/>
      <c r="P485" s="259"/>
      <c r="Q485" s="259"/>
      <c r="R485" s="259"/>
      <c r="S485" s="259"/>
      <c r="T485" s="26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1" t="s">
        <v>148</v>
      </c>
      <c r="AU485" s="261" t="s">
        <v>86</v>
      </c>
      <c r="AV485" s="13" t="s">
        <v>86</v>
      </c>
      <c r="AW485" s="13" t="s">
        <v>32</v>
      </c>
      <c r="AX485" s="13" t="s">
        <v>76</v>
      </c>
      <c r="AY485" s="261" t="s">
        <v>139</v>
      </c>
    </row>
    <row r="486" s="13" customFormat="1">
      <c r="A486" s="13"/>
      <c r="B486" s="250"/>
      <c r="C486" s="251"/>
      <c r="D486" s="252" t="s">
        <v>148</v>
      </c>
      <c r="E486" s="253" t="s">
        <v>1</v>
      </c>
      <c r="F486" s="254" t="s">
        <v>720</v>
      </c>
      <c r="G486" s="251"/>
      <c r="H486" s="255">
        <v>0.22500000000000001</v>
      </c>
      <c r="I486" s="256"/>
      <c r="J486" s="251"/>
      <c r="K486" s="251"/>
      <c r="L486" s="257"/>
      <c r="M486" s="258"/>
      <c r="N486" s="259"/>
      <c r="O486" s="259"/>
      <c r="P486" s="259"/>
      <c r="Q486" s="259"/>
      <c r="R486" s="259"/>
      <c r="S486" s="259"/>
      <c r="T486" s="26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1" t="s">
        <v>148</v>
      </c>
      <c r="AU486" s="261" t="s">
        <v>86</v>
      </c>
      <c r="AV486" s="13" t="s">
        <v>86</v>
      </c>
      <c r="AW486" s="13" t="s">
        <v>32</v>
      </c>
      <c r="AX486" s="13" t="s">
        <v>76</v>
      </c>
      <c r="AY486" s="261" t="s">
        <v>139</v>
      </c>
    </row>
    <row r="487" s="13" customFormat="1">
      <c r="A487" s="13"/>
      <c r="B487" s="250"/>
      <c r="C487" s="251"/>
      <c r="D487" s="252" t="s">
        <v>148</v>
      </c>
      <c r="E487" s="253" t="s">
        <v>1</v>
      </c>
      <c r="F487" s="254" t="s">
        <v>721</v>
      </c>
      <c r="G487" s="251"/>
      <c r="H487" s="255">
        <v>0.22500000000000001</v>
      </c>
      <c r="I487" s="256"/>
      <c r="J487" s="251"/>
      <c r="K487" s="251"/>
      <c r="L487" s="257"/>
      <c r="M487" s="258"/>
      <c r="N487" s="259"/>
      <c r="O487" s="259"/>
      <c r="P487" s="259"/>
      <c r="Q487" s="259"/>
      <c r="R487" s="259"/>
      <c r="S487" s="259"/>
      <c r="T487" s="26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1" t="s">
        <v>148</v>
      </c>
      <c r="AU487" s="261" t="s">
        <v>86</v>
      </c>
      <c r="AV487" s="13" t="s">
        <v>86</v>
      </c>
      <c r="AW487" s="13" t="s">
        <v>32</v>
      </c>
      <c r="AX487" s="13" t="s">
        <v>76</v>
      </c>
      <c r="AY487" s="261" t="s">
        <v>139</v>
      </c>
    </row>
    <row r="488" s="16" customFormat="1">
      <c r="A488" s="16"/>
      <c r="B488" s="298"/>
      <c r="C488" s="299"/>
      <c r="D488" s="252" t="s">
        <v>148</v>
      </c>
      <c r="E488" s="300" t="s">
        <v>1</v>
      </c>
      <c r="F488" s="301" t="s">
        <v>466</v>
      </c>
      <c r="G488" s="299"/>
      <c r="H488" s="302">
        <v>0.90000000000000002</v>
      </c>
      <c r="I488" s="303"/>
      <c r="J488" s="299"/>
      <c r="K488" s="299"/>
      <c r="L488" s="304"/>
      <c r="M488" s="305"/>
      <c r="N488" s="306"/>
      <c r="O488" s="306"/>
      <c r="P488" s="306"/>
      <c r="Q488" s="306"/>
      <c r="R488" s="306"/>
      <c r="S488" s="306"/>
      <c r="T488" s="307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T488" s="308" t="s">
        <v>148</v>
      </c>
      <c r="AU488" s="308" t="s">
        <v>86</v>
      </c>
      <c r="AV488" s="16" t="s">
        <v>155</v>
      </c>
      <c r="AW488" s="16" t="s">
        <v>32</v>
      </c>
      <c r="AX488" s="16" t="s">
        <v>76</v>
      </c>
      <c r="AY488" s="308" t="s">
        <v>139</v>
      </c>
    </row>
    <row r="489" s="15" customFormat="1">
      <c r="A489" s="15"/>
      <c r="B489" s="288"/>
      <c r="C489" s="289"/>
      <c r="D489" s="252" t="s">
        <v>148</v>
      </c>
      <c r="E489" s="290" t="s">
        <v>1</v>
      </c>
      <c r="F489" s="291" t="s">
        <v>467</v>
      </c>
      <c r="G489" s="289"/>
      <c r="H489" s="290" t="s">
        <v>1</v>
      </c>
      <c r="I489" s="292"/>
      <c r="J489" s="289"/>
      <c r="K489" s="289"/>
      <c r="L489" s="293"/>
      <c r="M489" s="294"/>
      <c r="N489" s="295"/>
      <c r="O489" s="295"/>
      <c r="P489" s="295"/>
      <c r="Q489" s="295"/>
      <c r="R489" s="295"/>
      <c r="S489" s="295"/>
      <c r="T489" s="296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97" t="s">
        <v>148</v>
      </c>
      <c r="AU489" s="297" t="s">
        <v>86</v>
      </c>
      <c r="AV489" s="15" t="s">
        <v>84</v>
      </c>
      <c r="AW489" s="15" t="s">
        <v>32</v>
      </c>
      <c r="AX489" s="15" t="s">
        <v>76</v>
      </c>
      <c r="AY489" s="297" t="s">
        <v>139</v>
      </c>
    </row>
    <row r="490" s="13" customFormat="1">
      <c r="A490" s="13"/>
      <c r="B490" s="250"/>
      <c r="C490" s="251"/>
      <c r="D490" s="252" t="s">
        <v>148</v>
      </c>
      <c r="E490" s="253" t="s">
        <v>1</v>
      </c>
      <c r="F490" s="254" t="s">
        <v>722</v>
      </c>
      <c r="G490" s="251"/>
      <c r="H490" s="255">
        <v>0.10000000000000001</v>
      </c>
      <c r="I490" s="256"/>
      <c r="J490" s="251"/>
      <c r="K490" s="251"/>
      <c r="L490" s="257"/>
      <c r="M490" s="258"/>
      <c r="N490" s="259"/>
      <c r="O490" s="259"/>
      <c r="P490" s="259"/>
      <c r="Q490" s="259"/>
      <c r="R490" s="259"/>
      <c r="S490" s="259"/>
      <c r="T490" s="26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1" t="s">
        <v>148</v>
      </c>
      <c r="AU490" s="261" t="s">
        <v>86</v>
      </c>
      <c r="AV490" s="13" t="s">
        <v>86</v>
      </c>
      <c r="AW490" s="13" t="s">
        <v>32</v>
      </c>
      <c r="AX490" s="13" t="s">
        <v>76</v>
      </c>
      <c r="AY490" s="261" t="s">
        <v>139</v>
      </c>
    </row>
    <row r="491" s="13" customFormat="1">
      <c r="A491" s="13"/>
      <c r="B491" s="250"/>
      <c r="C491" s="251"/>
      <c r="D491" s="252" t="s">
        <v>148</v>
      </c>
      <c r="E491" s="253" t="s">
        <v>1</v>
      </c>
      <c r="F491" s="254" t="s">
        <v>723</v>
      </c>
      <c r="G491" s="251"/>
      <c r="H491" s="255">
        <v>0.10000000000000001</v>
      </c>
      <c r="I491" s="256"/>
      <c r="J491" s="251"/>
      <c r="K491" s="251"/>
      <c r="L491" s="257"/>
      <c r="M491" s="258"/>
      <c r="N491" s="259"/>
      <c r="O491" s="259"/>
      <c r="P491" s="259"/>
      <c r="Q491" s="259"/>
      <c r="R491" s="259"/>
      <c r="S491" s="259"/>
      <c r="T491" s="26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1" t="s">
        <v>148</v>
      </c>
      <c r="AU491" s="261" t="s">
        <v>86</v>
      </c>
      <c r="AV491" s="13" t="s">
        <v>86</v>
      </c>
      <c r="AW491" s="13" t="s">
        <v>32</v>
      </c>
      <c r="AX491" s="13" t="s">
        <v>76</v>
      </c>
      <c r="AY491" s="261" t="s">
        <v>139</v>
      </c>
    </row>
    <row r="492" s="13" customFormat="1">
      <c r="A492" s="13"/>
      <c r="B492" s="250"/>
      <c r="C492" s="251"/>
      <c r="D492" s="252" t="s">
        <v>148</v>
      </c>
      <c r="E492" s="253" t="s">
        <v>1</v>
      </c>
      <c r="F492" s="254" t="s">
        <v>724</v>
      </c>
      <c r="G492" s="251"/>
      <c r="H492" s="255">
        <v>0.10000000000000001</v>
      </c>
      <c r="I492" s="256"/>
      <c r="J492" s="251"/>
      <c r="K492" s="251"/>
      <c r="L492" s="257"/>
      <c r="M492" s="258"/>
      <c r="N492" s="259"/>
      <c r="O492" s="259"/>
      <c r="P492" s="259"/>
      <c r="Q492" s="259"/>
      <c r="R492" s="259"/>
      <c r="S492" s="259"/>
      <c r="T492" s="26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1" t="s">
        <v>148</v>
      </c>
      <c r="AU492" s="261" t="s">
        <v>86</v>
      </c>
      <c r="AV492" s="13" t="s">
        <v>86</v>
      </c>
      <c r="AW492" s="13" t="s">
        <v>32</v>
      </c>
      <c r="AX492" s="13" t="s">
        <v>76</v>
      </c>
      <c r="AY492" s="261" t="s">
        <v>139</v>
      </c>
    </row>
    <row r="493" s="13" customFormat="1">
      <c r="A493" s="13"/>
      <c r="B493" s="250"/>
      <c r="C493" s="251"/>
      <c r="D493" s="252" t="s">
        <v>148</v>
      </c>
      <c r="E493" s="253" t="s">
        <v>1</v>
      </c>
      <c r="F493" s="254" t="s">
        <v>725</v>
      </c>
      <c r="G493" s="251"/>
      <c r="H493" s="255">
        <v>0.10000000000000001</v>
      </c>
      <c r="I493" s="256"/>
      <c r="J493" s="251"/>
      <c r="K493" s="251"/>
      <c r="L493" s="257"/>
      <c r="M493" s="258"/>
      <c r="N493" s="259"/>
      <c r="O493" s="259"/>
      <c r="P493" s="259"/>
      <c r="Q493" s="259"/>
      <c r="R493" s="259"/>
      <c r="S493" s="259"/>
      <c r="T493" s="26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1" t="s">
        <v>148</v>
      </c>
      <c r="AU493" s="261" t="s">
        <v>86</v>
      </c>
      <c r="AV493" s="13" t="s">
        <v>86</v>
      </c>
      <c r="AW493" s="13" t="s">
        <v>32</v>
      </c>
      <c r="AX493" s="13" t="s">
        <v>76</v>
      </c>
      <c r="AY493" s="261" t="s">
        <v>139</v>
      </c>
    </row>
    <row r="494" s="13" customFormat="1">
      <c r="A494" s="13"/>
      <c r="B494" s="250"/>
      <c r="C494" s="251"/>
      <c r="D494" s="252" t="s">
        <v>148</v>
      </c>
      <c r="E494" s="253" t="s">
        <v>1</v>
      </c>
      <c r="F494" s="254" t="s">
        <v>726</v>
      </c>
      <c r="G494" s="251"/>
      <c r="H494" s="255">
        <v>0.10000000000000001</v>
      </c>
      <c r="I494" s="256"/>
      <c r="J494" s="251"/>
      <c r="K494" s="251"/>
      <c r="L494" s="257"/>
      <c r="M494" s="258"/>
      <c r="N494" s="259"/>
      <c r="O494" s="259"/>
      <c r="P494" s="259"/>
      <c r="Q494" s="259"/>
      <c r="R494" s="259"/>
      <c r="S494" s="259"/>
      <c r="T494" s="26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1" t="s">
        <v>148</v>
      </c>
      <c r="AU494" s="261" t="s">
        <v>86</v>
      </c>
      <c r="AV494" s="13" t="s">
        <v>86</v>
      </c>
      <c r="AW494" s="13" t="s">
        <v>32</v>
      </c>
      <c r="AX494" s="13" t="s">
        <v>76</v>
      </c>
      <c r="AY494" s="261" t="s">
        <v>139</v>
      </c>
    </row>
    <row r="495" s="13" customFormat="1">
      <c r="A495" s="13"/>
      <c r="B495" s="250"/>
      <c r="C495" s="251"/>
      <c r="D495" s="252" t="s">
        <v>148</v>
      </c>
      <c r="E495" s="253" t="s">
        <v>1</v>
      </c>
      <c r="F495" s="254" t="s">
        <v>727</v>
      </c>
      <c r="G495" s="251"/>
      <c r="H495" s="255">
        <v>0.10000000000000001</v>
      </c>
      <c r="I495" s="256"/>
      <c r="J495" s="251"/>
      <c r="K495" s="251"/>
      <c r="L495" s="257"/>
      <c r="M495" s="258"/>
      <c r="N495" s="259"/>
      <c r="O495" s="259"/>
      <c r="P495" s="259"/>
      <c r="Q495" s="259"/>
      <c r="R495" s="259"/>
      <c r="S495" s="259"/>
      <c r="T495" s="26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1" t="s">
        <v>148</v>
      </c>
      <c r="AU495" s="261" t="s">
        <v>86</v>
      </c>
      <c r="AV495" s="13" t="s">
        <v>86</v>
      </c>
      <c r="AW495" s="13" t="s">
        <v>32</v>
      </c>
      <c r="AX495" s="13" t="s">
        <v>76</v>
      </c>
      <c r="AY495" s="261" t="s">
        <v>139</v>
      </c>
    </row>
    <row r="496" s="13" customFormat="1">
      <c r="A496" s="13"/>
      <c r="B496" s="250"/>
      <c r="C496" s="251"/>
      <c r="D496" s="252" t="s">
        <v>148</v>
      </c>
      <c r="E496" s="253" t="s">
        <v>1</v>
      </c>
      <c r="F496" s="254" t="s">
        <v>728</v>
      </c>
      <c r="G496" s="251"/>
      <c r="H496" s="255">
        <v>0.10000000000000001</v>
      </c>
      <c r="I496" s="256"/>
      <c r="J496" s="251"/>
      <c r="K496" s="251"/>
      <c r="L496" s="257"/>
      <c r="M496" s="258"/>
      <c r="N496" s="259"/>
      <c r="O496" s="259"/>
      <c r="P496" s="259"/>
      <c r="Q496" s="259"/>
      <c r="R496" s="259"/>
      <c r="S496" s="259"/>
      <c r="T496" s="26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1" t="s">
        <v>148</v>
      </c>
      <c r="AU496" s="261" t="s">
        <v>86</v>
      </c>
      <c r="AV496" s="13" t="s">
        <v>86</v>
      </c>
      <c r="AW496" s="13" t="s">
        <v>32</v>
      </c>
      <c r="AX496" s="13" t="s">
        <v>76</v>
      </c>
      <c r="AY496" s="261" t="s">
        <v>139</v>
      </c>
    </row>
    <row r="497" s="16" customFormat="1">
      <c r="A497" s="16"/>
      <c r="B497" s="298"/>
      <c r="C497" s="299"/>
      <c r="D497" s="252" t="s">
        <v>148</v>
      </c>
      <c r="E497" s="300" t="s">
        <v>1</v>
      </c>
      <c r="F497" s="301" t="s">
        <v>466</v>
      </c>
      <c r="G497" s="299"/>
      <c r="H497" s="302">
        <v>0.69999999999999996</v>
      </c>
      <c r="I497" s="303"/>
      <c r="J497" s="299"/>
      <c r="K497" s="299"/>
      <c r="L497" s="304"/>
      <c r="M497" s="305"/>
      <c r="N497" s="306"/>
      <c r="O497" s="306"/>
      <c r="P497" s="306"/>
      <c r="Q497" s="306"/>
      <c r="R497" s="306"/>
      <c r="S497" s="306"/>
      <c r="T497" s="307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308" t="s">
        <v>148</v>
      </c>
      <c r="AU497" s="308" t="s">
        <v>86</v>
      </c>
      <c r="AV497" s="16" t="s">
        <v>155</v>
      </c>
      <c r="AW497" s="16" t="s">
        <v>32</v>
      </c>
      <c r="AX497" s="16" t="s">
        <v>76</v>
      </c>
      <c r="AY497" s="308" t="s">
        <v>139</v>
      </c>
    </row>
    <row r="498" s="15" customFormat="1">
      <c r="A498" s="15"/>
      <c r="B498" s="288"/>
      <c r="C498" s="289"/>
      <c r="D498" s="252" t="s">
        <v>148</v>
      </c>
      <c r="E498" s="290" t="s">
        <v>1</v>
      </c>
      <c r="F498" s="291" t="s">
        <v>480</v>
      </c>
      <c r="G498" s="289"/>
      <c r="H498" s="290" t="s">
        <v>1</v>
      </c>
      <c r="I498" s="292"/>
      <c r="J498" s="289"/>
      <c r="K498" s="289"/>
      <c r="L498" s="293"/>
      <c r="M498" s="294"/>
      <c r="N498" s="295"/>
      <c r="O498" s="295"/>
      <c r="P498" s="295"/>
      <c r="Q498" s="295"/>
      <c r="R498" s="295"/>
      <c r="S498" s="295"/>
      <c r="T498" s="296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97" t="s">
        <v>148</v>
      </c>
      <c r="AU498" s="297" t="s">
        <v>86</v>
      </c>
      <c r="AV498" s="15" t="s">
        <v>84</v>
      </c>
      <c r="AW498" s="15" t="s">
        <v>32</v>
      </c>
      <c r="AX498" s="15" t="s">
        <v>76</v>
      </c>
      <c r="AY498" s="297" t="s">
        <v>139</v>
      </c>
    </row>
    <row r="499" s="13" customFormat="1">
      <c r="A499" s="13"/>
      <c r="B499" s="250"/>
      <c r="C499" s="251"/>
      <c r="D499" s="252" t="s">
        <v>148</v>
      </c>
      <c r="E499" s="253" t="s">
        <v>1</v>
      </c>
      <c r="F499" s="254" t="s">
        <v>729</v>
      </c>
      <c r="G499" s="251"/>
      <c r="H499" s="255">
        <v>0.14999999999999999</v>
      </c>
      <c r="I499" s="256"/>
      <c r="J499" s="251"/>
      <c r="K499" s="251"/>
      <c r="L499" s="257"/>
      <c r="M499" s="258"/>
      <c r="N499" s="259"/>
      <c r="O499" s="259"/>
      <c r="P499" s="259"/>
      <c r="Q499" s="259"/>
      <c r="R499" s="259"/>
      <c r="S499" s="259"/>
      <c r="T499" s="26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1" t="s">
        <v>148</v>
      </c>
      <c r="AU499" s="261" t="s">
        <v>86</v>
      </c>
      <c r="AV499" s="13" t="s">
        <v>86</v>
      </c>
      <c r="AW499" s="13" t="s">
        <v>32</v>
      </c>
      <c r="AX499" s="13" t="s">
        <v>76</v>
      </c>
      <c r="AY499" s="261" t="s">
        <v>139</v>
      </c>
    </row>
    <row r="500" s="13" customFormat="1">
      <c r="A500" s="13"/>
      <c r="B500" s="250"/>
      <c r="C500" s="251"/>
      <c r="D500" s="252" t="s">
        <v>148</v>
      </c>
      <c r="E500" s="253" t="s">
        <v>1</v>
      </c>
      <c r="F500" s="254" t="s">
        <v>730</v>
      </c>
      <c r="G500" s="251"/>
      <c r="H500" s="255">
        <v>0.14999999999999999</v>
      </c>
      <c r="I500" s="256"/>
      <c r="J500" s="251"/>
      <c r="K500" s="251"/>
      <c r="L500" s="257"/>
      <c r="M500" s="258"/>
      <c r="N500" s="259"/>
      <c r="O500" s="259"/>
      <c r="P500" s="259"/>
      <c r="Q500" s="259"/>
      <c r="R500" s="259"/>
      <c r="S500" s="259"/>
      <c r="T500" s="26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1" t="s">
        <v>148</v>
      </c>
      <c r="AU500" s="261" t="s">
        <v>86</v>
      </c>
      <c r="AV500" s="13" t="s">
        <v>86</v>
      </c>
      <c r="AW500" s="13" t="s">
        <v>32</v>
      </c>
      <c r="AX500" s="13" t="s">
        <v>76</v>
      </c>
      <c r="AY500" s="261" t="s">
        <v>139</v>
      </c>
    </row>
    <row r="501" s="13" customFormat="1">
      <c r="A501" s="13"/>
      <c r="B501" s="250"/>
      <c r="C501" s="251"/>
      <c r="D501" s="252" t="s">
        <v>148</v>
      </c>
      <c r="E501" s="253" t="s">
        <v>1</v>
      </c>
      <c r="F501" s="254" t="s">
        <v>731</v>
      </c>
      <c r="G501" s="251"/>
      <c r="H501" s="255">
        <v>0.14999999999999999</v>
      </c>
      <c r="I501" s="256"/>
      <c r="J501" s="251"/>
      <c r="K501" s="251"/>
      <c r="L501" s="257"/>
      <c r="M501" s="258"/>
      <c r="N501" s="259"/>
      <c r="O501" s="259"/>
      <c r="P501" s="259"/>
      <c r="Q501" s="259"/>
      <c r="R501" s="259"/>
      <c r="S501" s="259"/>
      <c r="T501" s="26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1" t="s">
        <v>148</v>
      </c>
      <c r="AU501" s="261" t="s">
        <v>86</v>
      </c>
      <c r="AV501" s="13" t="s">
        <v>86</v>
      </c>
      <c r="AW501" s="13" t="s">
        <v>32</v>
      </c>
      <c r="AX501" s="13" t="s">
        <v>76</v>
      </c>
      <c r="AY501" s="261" t="s">
        <v>139</v>
      </c>
    </row>
    <row r="502" s="13" customFormat="1">
      <c r="A502" s="13"/>
      <c r="B502" s="250"/>
      <c r="C502" s="251"/>
      <c r="D502" s="252" t="s">
        <v>148</v>
      </c>
      <c r="E502" s="253" t="s">
        <v>1</v>
      </c>
      <c r="F502" s="254" t="s">
        <v>732</v>
      </c>
      <c r="G502" s="251"/>
      <c r="H502" s="255">
        <v>0.14999999999999999</v>
      </c>
      <c r="I502" s="256"/>
      <c r="J502" s="251"/>
      <c r="K502" s="251"/>
      <c r="L502" s="257"/>
      <c r="M502" s="258"/>
      <c r="N502" s="259"/>
      <c r="O502" s="259"/>
      <c r="P502" s="259"/>
      <c r="Q502" s="259"/>
      <c r="R502" s="259"/>
      <c r="S502" s="259"/>
      <c r="T502" s="26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1" t="s">
        <v>148</v>
      </c>
      <c r="AU502" s="261" t="s">
        <v>86</v>
      </c>
      <c r="AV502" s="13" t="s">
        <v>86</v>
      </c>
      <c r="AW502" s="13" t="s">
        <v>32</v>
      </c>
      <c r="AX502" s="13" t="s">
        <v>76</v>
      </c>
      <c r="AY502" s="261" t="s">
        <v>139</v>
      </c>
    </row>
    <row r="503" s="13" customFormat="1">
      <c r="A503" s="13"/>
      <c r="B503" s="250"/>
      <c r="C503" s="251"/>
      <c r="D503" s="252" t="s">
        <v>148</v>
      </c>
      <c r="E503" s="253" t="s">
        <v>1</v>
      </c>
      <c r="F503" s="254" t="s">
        <v>733</v>
      </c>
      <c r="G503" s="251"/>
      <c r="H503" s="255">
        <v>0.14999999999999999</v>
      </c>
      <c r="I503" s="256"/>
      <c r="J503" s="251"/>
      <c r="K503" s="251"/>
      <c r="L503" s="257"/>
      <c r="M503" s="258"/>
      <c r="N503" s="259"/>
      <c r="O503" s="259"/>
      <c r="P503" s="259"/>
      <c r="Q503" s="259"/>
      <c r="R503" s="259"/>
      <c r="S503" s="259"/>
      <c r="T503" s="26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1" t="s">
        <v>148</v>
      </c>
      <c r="AU503" s="261" t="s">
        <v>86</v>
      </c>
      <c r="AV503" s="13" t="s">
        <v>86</v>
      </c>
      <c r="AW503" s="13" t="s">
        <v>32</v>
      </c>
      <c r="AX503" s="13" t="s">
        <v>76</v>
      </c>
      <c r="AY503" s="261" t="s">
        <v>139</v>
      </c>
    </row>
    <row r="504" s="13" customFormat="1">
      <c r="A504" s="13"/>
      <c r="B504" s="250"/>
      <c r="C504" s="251"/>
      <c r="D504" s="252" t="s">
        <v>148</v>
      </c>
      <c r="E504" s="253" t="s">
        <v>1</v>
      </c>
      <c r="F504" s="254" t="s">
        <v>734</v>
      </c>
      <c r="G504" s="251"/>
      <c r="H504" s="255">
        <v>0.14999999999999999</v>
      </c>
      <c r="I504" s="256"/>
      <c r="J504" s="251"/>
      <c r="K504" s="251"/>
      <c r="L504" s="257"/>
      <c r="M504" s="258"/>
      <c r="N504" s="259"/>
      <c r="O504" s="259"/>
      <c r="P504" s="259"/>
      <c r="Q504" s="259"/>
      <c r="R504" s="259"/>
      <c r="S504" s="259"/>
      <c r="T504" s="26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1" t="s">
        <v>148</v>
      </c>
      <c r="AU504" s="261" t="s">
        <v>86</v>
      </c>
      <c r="AV504" s="13" t="s">
        <v>86</v>
      </c>
      <c r="AW504" s="13" t="s">
        <v>32</v>
      </c>
      <c r="AX504" s="13" t="s">
        <v>76</v>
      </c>
      <c r="AY504" s="261" t="s">
        <v>139</v>
      </c>
    </row>
    <row r="505" s="16" customFormat="1">
      <c r="A505" s="16"/>
      <c r="B505" s="298"/>
      <c r="C505" s="299"/>
      <c r="D505" s="252" t="s">
        <v>148</v>
      </c>
      <c r="E505" s="300" t="s">
        <v>1</v>
      </c>
      <c r="F505" s="301" t="s">
        <v>466</v>
      </c>
      <c r="G505" s="299"/>
      <c r="H505" s="302">
        <v>0.90000000000000002</v>
      </c>
      <c r="I505" s="303"/>
      <c r="J505" s="299"/>
      <c r="K505" s="299"/>
      <c r="L505" s="304"/>
      <c r="M505" s="305"/>
      <c r="N505" s="306"/>
      <c r="O505" s="306"/>
      <c r="P505" s="306"/>
      <c r="Q505" s="306"/>
      <c r="R505" s="306"/>
      <c r="S505" s="306"/>
      <c r="T505" s="307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T505" s="308" t="s">
        <v>148</v>
      </c>
      <c r="AU505" s="308" t="s">
        <v>86</v>
      </c>
      <c r="AV505" s="16" t="s">
        <v>155</v>
      </c>
      <c r="AW505" s="16" t="s">
        <v>32</v>
      </c>
      <c r="AX505" s="16" t="s">
        <v>76</v>
      </c>
      <c r="AY505" s="308" t="s">
        <v>139</v>
      </c>
    </row>
    <row r="506" s="15" customFormat="1">
      <c r="A506" s="15"/>
      <c r="B506" s="288"/>
      <c r="C506" s="289"/>
      <c r="D506" s="252" t="s">
        <v>148</v>
      </c>
      <c r="E506" s="290" t="s">
        <v>1</v>
      </c>
      <c r="F506" s="291" t="s">
        <v>487</v>
      </c>
      <c r="G506" s="289"/>
      <c r="H506" s="290" t="s">
        <v>1</v>
      </c>
      <c r="I506" s="292"/>
      <c r="J506" s="289"/>
      <c r="K506" s="289"/>
      <c r="L506" s="293"/>
      <c r="M506" s="294"/>
      <c r="N506" s="295"/>
      <c r="O506" s="295"/>
      <c r="P506" s="295"/>
      <c r="Q506" s="295"/>
      <c r="R506" s="295"/>
      <c r="S506" s="295"/>
      <c r="T506" s="296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97" t="s">
        <v>148</v>
      </c>
      <c r="AU506" s="297" t="s">
        <v>86</v>
      </c>
      <c r="AV506" s="15" t="s">
        <v>84</v>
      </c>
      <c r="AW506" s="15" t="s">
        <v>32</v>
      </c>
      <c r="AX506" s="15" t="s">
        <v>76</v>
      </c>
      <c r="AY506" s="297" t="s">
        <v>139</v>
      </c>
    </row>
    <row r="507" s="13" customFormat="1">
      <c r="A507" s="13"/>
      <c r="B507" s="250"/>
      <c r="C507" s="251"/>
      <c r="D507" s="252" t="s">
        <v>148</v>
      </c>
      <c r="E507" s="253" t="s">
        <v>1</v>
      </c>
      <c r="F507" s="254" t="s">
        <v>735</v>
      </c>
      <c r="G507" s="251"/>
      <c r="H507" s="255">
        <v>0.10000000000000001</v>
      </c>
      <c r="I507" s="256"/>
      <c r="J507" s="251"/>
      <c r="K507" s="251"/>
      <c r="L507" s="257"/>
      <c r="M507" s="258"/>
      <c r="N507" s="259"/>
      <c r="O507" s="259"/>
      <c r="P507" s="259"/>
      <c r="Q507" s="259"/>
      <c r="R507" s="259"/>
      <c r="S507" s="259"/>
      <c r="T507" s="26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1" t="s">
        <v>148</v>
      </c>
      <c r="AU507" s="261" t="s">
        <v>86</v>
      </c>
      <c r="AV507" s="13" t="s">
        <v>86</v>
      </c>
      <c r="AW507" s="13" t="s">
        <v>32</v>
      </c>
      <c r="AX507" s="13" t="s">
        <v>76</v>
      </c>
      <c r="AY507" s="261" t="s">
        <v>139</v>
      </c>
    </row>
    <row r="508" s="13" customFormat="1">
      <c r="A508" s="13"/>
      <c r="B508" s="250"/>
      <c r="C508" s="251"/>
      <c r="D508" s="252" t="s">
        <v>148</v>
      </c>
      <c r="E508" s="253" t="s">
        <v>1</v>
      </c>
      <c r="F508" s="254" t="s">
        <v>736</v>
      </c>
      <c r="G508" s="251"/>
      <c r="H508" s="255">
        <v>0.10000000000000001</v>
      </c>
      <c r="I508" s="256"/>
      <c r="J508" s="251"/>
      <c r="K508" s="251"/>
      <c r="L508" s="257"/>
      <c r="M508" s="258"/>
      <c r="N508" s="259"/>
      <c r="O508" s="259"/>
      <c r="P508" s="259"/>
      <c r="Q508" s="259"/>
      <c r="R508" s="259"/>
      <c r="S508" s="259"/>
      <c r="T508" s="26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1" t="s">
        <v>148</v>
      </c>
      <c r="AU508" s="261" t="s">
        <v>86</v>
      </c>
      <c r="AV508" s="13" t="s">
        <v>86</v>
      </c>
      <c r="AW508" s="13" t="s">
        <v>32</v>
      </c>
      <c r="AX508" s="13" t="s">
        <v>76</v>
      </c>
      <c r="AY508" s="261" t="s">
        <v>139</v>
      </c>
    </row>
    <row r="509" s="13" customFormat="1">
      <c r="A509" s="13"/>
      <c r="B509" s="250"/>
      <c r="C509" s="251"/>
      <c r="D509" s="252" t="s">
        <v>148</v>
      </c>
      <c r="E509" s="253" t="s">
        <v>1</v>
      </c>
      <c r="F509" s="254" t="s">
        <v>737</v>
      </c>
      <c r="G509" s="251"/>
      <c r="H509" s="255">
        <v>0.10000000000000001</v>
      </c>
      <c r="I509" s="256"/>
      <c r="J509" s="251"/>
      <c r="K509" s="251"/>
      <c r="L509" s="257"/>
      <c r="M509" s="258"/>
      <c r="N509" s="259"/>
      <c r="O509" s="259"/>
      <c r="P509" s="259"/>
      <c r="Q509" s="259"/>
      <c r="R509" s="259"/>
      <c r="S509" s="259"/>
      <c r="T509" s="26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1" t="s">
        <v>148</v>
      </c>
      <c r="AU509" s="261" t="s">
        <v>86</v>
      </c>
      <c r="AV509" s="13" t="s">
        <v>86</v>
      </c>
      <c r="AW509" s="13" t="s">
        <v>32</v>
      </c>
      <c r="AX509" s="13" t="s">
        <v>76</v>
      </c>
      <c r="AY509" s="261" t="s">
        <v>139</v>
      </c>
    </row>
    <row r="510" s="13" customFormat="1">
      <c r="A510" s="13"/>
      <c r="B510" s="250"/>
      <c r="C510" s="251"/>
      <c r="D510" s="252" t="s">
        <v>148</v>
      </c>
      <c r="E510" s="253" t="s">
        <v>1</v>
      </c>
      <c r="F510" s="254" t="s">
        <v>738</v>
      </c>
      <c r="G510" s="251"/>
      <c r="H510" s="255">
        <v>0.10000000000000001</v>
      </c>
      <c r="I510" s="256"/>
      <c r="J510" s="251"/>
      <c r="K510" s="251"/>
      <c r="L510" s="257"/>
      <c r="M510" s="258"/>
      <c r="N510" s="259"/>
      <c r="O510" s="259"/>
      <c r="P510" s="259"/>
      <c r="Q510" s="259"/>
      <c r="R510" s="259"/>
      <c r="S510" s="259"/>
      <c r="T510" s="26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1" t="s">
        <v>148</v>
      </c>
      <c r="AU510" s="261" t="s">
        <v>86</v>
      </c>
      <c r="AV510" s="13" t="s">
        <v>86</v>
      </c>
      <c r="AW510" s="13" t="s">
        <v>32</v>
      </c>
      <c r="AX510" s="13" t="s">
        <v>76</v>
      </c>
      <c r="AY510" s="261" t="s">
        <v>139</v>
      </c>
    </row>
    <row r="511" s="13" customFormat="1">
      <c r="A511" s="13"/>
      <c r="B511" s="250"/>
      <c r="C511" s="251"/>
      <c r="D511" s="252" t="s">
        <v>148</v>
      </c>
      <c r="E511" s="253" t="s">
        <v>1</v>
      </c>
      <c r="F511" s="254" t="s">
        <v>739</v>
      </c>
      <c r="G511" s="251"/>
      <c r="H511" s="255">
        <v>0.10000000000000001</v>
      </c>
      <c r="I511" s="256"/>
      <c r="J511" s="251"/>
      <c r="K511" s="251"/>
      <c r="L511" s="257"/>
      <c r="M511" s="258"/>
      <c r="N511" s="259"/>
      <c r="O511" s="259"/>
      <c r="P511" s="259"/>
      <c r="Q511" s="259"/>
      <c r="R511" s="259"/>
      <c r="S511" s="259"/>
      <c r="T511" s="26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1" t="s">
        <v>148</v>
      </c>
      <c r="AU511" s="261" t="s">
        <v>86</v>
      </c>
      <c r="AV511" s="13" t="s">
        <v>86</v>
      </c>
      <c r="AW511" s="13" t="s">
        <v>32</v>
      </c>
      <c r="AX511" s="13" t="s">
        <v>76</v>
      </c>
      <c r="AY511" s="261" t="s">
        <v>139</v>
      </c>
    </row>
    <row r="512" s="13" customFormat="1">
      <c r="A512" s="13"/>
      <c r="B512" s="250"/>
      <c r="C512" s="251"/>
      <c r="D512" s="252" t="s">
        <v>148</v>
      </c>
      <c r="E512" s="253" t="s">
        <v>1</v>
      </c>
      <c r="F512" s="254" t="s">
        <v>740</v>
      </c>
      <c r="G512" s="251"/>
      <c r="H512" s="255">
        <v>0.10000000000000001</v>
      </c>
      <c r="I512" s="256"/>
      <c r="J512" s="251"/>
      <c r="K512" s="251"/>
      <c r="L512" s="257"/>
      <c r="M512" s="258"/>
      <c r="N512" s="259"/>
      <c r="O512" s="259"/>
      <c r="P512" s="259"/>
      <c r="Q512" s="259"/>
      <c r="R512" s="259"/>
      <c r="S512" s="259"/>
      <c r="T512" s="26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1" t="s">
        <v>148</v>
      </c>
      <c r="AU512" s="261" t="s">
        <v>86</v>
      </c>
      <c r="AV512" s="13" t="s">
        <v>86</v>
      </c>
      <c r="AW512" s="13" t="s">
        <v>32</v>
      </c>
      <c r="AX512" s="13" t="s">
        <v>76</v>
      </c>
      <c r="AY512" s="261" t="s">
        <v>139</v>
      </c>
    </row>
    <row r="513" s="13" customFormat="1">
      <c r="A513" s="13"/>
      <c r="B513" s="250"/>
      <c r="C513" s="251"/>
      <c r="D513" s="252" t="s">
        <v>148</v>
      </c>
      <c r="E513" s="253" t="s">
        <v>1</v>
      </c>
      <c r="F513" s="254" t="s">
        <v>741</v>
      </c>
      <c r="G513" s="251"/>
      <c r="H513" s="255">
        <v>0.10000000000000001</v>
      </c>
      <c r="I513" s="256"/>
      <c r="J513" s="251"/>
      <c r="K513" s="251"/>
      <c r="L513" s="257"/>
      <c r="M513" s="258"/>
      <c r="N513" s="259"/>
      <c r="O513" s="259"/>
      <c r="P513" s="259"/>
      <c r="Q513" s="259"/>
      <c r="R513" s="259"/>
      <c r="S513" s="259"/>
      <c r="T513" s="26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1" t="s">
        <v>148</v>
      </c>
      <c r="AU513" s="261" t="s">
        <v>86</v>
      </c>
      <c r="AV513" s="13" t="s">
        <v>86</v>
      </c>
      <c r="AW513" s="13" t="s">
        <v>32</v>
      </c>
      <c r="AX513" s="13" t="s">
        <v>76</v>
      </c>
      <c r="AY513" s="261" t="s">
        <v>139</v>
      </c>
    </row>
    <row r="514" s="13" customFormat="1">
      <c r="A514" s="13"/>
      <c r="B514" s="250"/>
      <c r="C514" s="251"/>
      <c r="D514" s="252" t="s">
        <v>148</v>
      </c>
      <c r="E514" s="253" t="s">
        <v>1</v>
      </c>
      <c r="F514" s="254" t="s">
        <v>742</v>
      </c>
      <c r="G514" s="251"/>
      <c r="H514" s="255">
        <v>0.10000000000000001</v>
      </c>
      <c r="I514" s="256"/>
      <c r="J514" s="251"/>
      <c r="K514" s="251"/>
      <c r="L514" s="257"/>
      <c r="M514" s="258"/>
      <c r="N514" s="259"/>
      <c r="O514" s="259"/>
      <c r="P514" s="259"/>
      <c r="Q514" s="259"/>
      <c r="R514" s="259"/>
      <c r="S514" s="259"/>
      <c r="T514" s="26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1" t="s">
        <v>148</v>
      </c>
      <c r="AU514" s="261" t="s">
        <v>86</v>
      </c>
      <c r="AV514" s="13" t="s">
        <v>86</v>
      </c>
      <c r="AW514" s="13" t="s">
        <v>32</v>
      </c>
      <c r="AX514" s="13" t="s">
        <v>76</v>
      </c>
      <c r="AY514" s="261" t="s">
        <v>139</v>
      </c>
    </row>
    <row r="515" s="16" customFormat="1">
      <c r="A515" s="16"/>
      <c r="B515" s="298"/>
      <c r="C515" s="299"/>
      <c r="D515" s="252" t="s">
        <v>148</v>
      </c>
      <c r="E515" s="300" t="s">
        <v>1</v>
      </c>
      <c r="F515" s="301" t="s">
        <v>466</v>
      </c>
      <c r="G515" s="299"/>
      <c r="H515" s="302">
        <v>0.80000000000000004</v>
      </c>
      <c r="I515" s="303"/>
      <c r="J515" s="299"/>
      <c r="K515" s="299"/>
      <c r="L515" s="304"/>
      <c r="M515" s="305"/>
      <c r="N515" s="306"/>
      <c r="O515" s="306"/>
      <c r="P515" s="306"/>
      <c r="Q515" s="306"/>
      <c r="R515" s="306"/>
      <c r="S515" s="306"/>
      <c r="T515" s="307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T515" s="308" t="s">
        <v>148</v>
      </c>
      <c r="AU515" s="308" t="s">
        <v>86</v>
      </c>
      <c r="AV515" s="16" t="s">
        <v>155</v>
      </c>
      <c r="AW515" s="16" t="s">
        <v>32</v>
      </c>
      <c r="AX515" s="16" t="s">
        <v>76</v>
      </c>
      <c r="AY515" s="308" t="s">
        <v>139</v>
      </c>
    </row>
    <row r="516" s="14" customFormat="1">
      <c r="A516" s="14"/>
      <c r="B516" s="262"/>
      <c r="C516" s="263"/>
      <c r="D516" s="252" t="s">
        <v>148</v>
      </c>
      <c r="E516" s="264" t="s">
        <v>1</v>
      </c>
      <c r="F516" s="265" t="s">
        <v>150</v>
      </c>
      <c r="G516" s="263"/>
      <c r="H516" s="266">
        <v>36.591000000000001</v>
      </c>
      <c r="I516" s="267"/>
      <c r="J516" s="263"/>
      <c r="K516" s="263"/>
      <c r="L516" s="268"/>
      <c r="M516" s="269"/>
      <c r="N516" s="270"/>
      <c r="O516" s="270"/>
      <c r="P516" s="270"/>
      <c r="Q516" s="270"/>
      <c r="R516" s="270"/>
      <c r="S516" s="270"/>
      <c r="T516" s="27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72" t="s">
        <v>148</v>
      </c>
      <c r="AU516" s="272" t="s">
        <v>86</v>
      </c>
      <c r="AV516" s="14" t="s">
        <v>146</v>
      </c>
      <c r="AW516" s="14" t="s">
        <v>32</v>
      </c>
      <c r="AX516" s="14" t="s">
        <v>84</v>
      </c>
      <c r="AY516" s="272" t="s">
        <v>139</v>
      </c>
    </row>
    <row r="517" s="2" customFormat="1" ht="21.75" customHeight="1">
      <c r="A517" s="39"/>
      <c r="B517" s="40"/>
      <c r="C517" s="237" t="s">
        <v>283</v>
      </c>
      <c r="D517" s="237" t="s">
        <v>141</v>
      </c>
      <c r="E517" s="238" t="s">
        <v>743</v>
      </c>
      <c r="F517" s="239" t="s">
        <v>744</v>
      </c>
      <c r="G517" s="240" t="s">
        <v>158</v>
      </c>
      <c r="H517" s="241">
        <v>3.726</v>
      </c>
      <c r="I517" s="242"/>
      <c r="J517" s="243">
        <f>ROUND(I517*H517,2)</f>
        <v>0</v>
      </c>
      <c r="K517" s="239" t="s">
        <v>145</v>
      </c>
      <c r="L517" s="45"/>
      <c r="M517" s="244" t="s">
        <v>1</v>
      </c>
      <c r="N517" s="245" t="s">
        <v>41</v>
      </c>
      <c r="O517" s="92"/>
      <c r="P517" s="246">
        <f>O517*H517</f>
        <v>0</v>
      </c>
      <c r="Q517" s="246">
        <v>0</v>
      </c>
      <c r="R517" s="246">
        <f>Q517*H517</f>
        <v>0</v>
      </c>
      <c r="S517" s="246">
        <v>0</v>
      </c>
      <c r="T517" s="247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8" t="s">
        <v>146</v>
      </c>
      <c r="AT517" s="248" t="s">
        <v>141</v>
      </c>
      <c r="AU517" s="248" t="s">
        <v>86</v>
      </c>
      <c r="AY517" s="18" t="s">
        <v>139</v>
      </c>
      <c r="BE517" s="249">
        <f>IF(N517="základní",J517,0)</f>
        <v>0</v>
      </c>
      <c r="BF517" s="249">
        <f>IF(N517="snížená",J517,0)</f>
        <v>0</v>
      </c>
      <c r="BG517" s="249">
        <f>IF(N517="zákl. přenesená",J517,0)</f>
        <v>0</v>
      </c>
      <c r="BH517" s="249">
        <f>IF(N517="sníž. přenesená",J517,0)</f>
        <v>0</v>
      </c>
      <c r="BI517" s="249">
        <f>IF(N517="nulová",J517,0)</f>
        <v>0</v>
      </c>
      <c r="BJ517" s="18" t="s">
        <v>84</v>
      </c>
      <c r="BK517" s="249">
        <f>ROUND(I517*H517,2)</f>
        <v>0</v>
      </c>
      <c r="BL517" s="18" t="s">
        <v>146</v>
      </c>
      <c r="BM517" s="248" t="s">
        <v>745</v>
      </c>
    </row>
    <row r="518" s="15" customFormat="1">
      <c r="A518" s="15"/>
      <c r="B518" s="288"/>
      <c r="C518" s="289"/>
      <c r="D518" s="252" t="s">
        <v>148</v>
      </c>
      <c r="E518" s="290" t="s">
        <v>1</v>
      </c>
      <c r="F518" s="291" t="s">
        <v>463</v>
      </c>
      <c r="G518" s="289"/>
      <c r="H518" s="290" t="s">
        <v>1</v>
      </c>
      <c r="I518" s="292"/>
      <c r="J518" s="289"/>
      <c r="K518" s="289"/>
      <c r="L518" s="293"/>
      <c r="M518" s="294"/>
      <c r="N518" s="295"/>
      <c r="O518" s="295"/>
      <c r="P518" s="295"/>
      <c r="Q518" s="295"/>
      <c r="R518" s="295"/>
      <c r="S518" s="295"/>
      <c r="T518" s="296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97" t="s">
        <v>148</v>
      </c>
      <c r="AU518" s="297" t="s">
        <v>86</v>
      </c>
      <c r="AV518" s="15" t="s">
        <v>84</v>
      </c>
      <c r="AW518" s="15" t="s">
        <v>32</v>
      </c>
      <c r="AX518" s="15" t="s">
        <v>76</v>
      </c>
      <c r="AY518" s="297" t="s">
        <v>139</v>
      </c>
    </row>
    <row r="519" s="13" customFormat="1">
      <c r="A519" s="13"/>
      <c r="B519" s="250"/>
      <c r="C519" s="251"/>
      <c r="D519" s="252" t="s">
        <v>148</v>
      </c>
      <c r="E519" s="253" t="s">
        <v>1</v>
      </c>
      <c r="F519" s="254" t="s">
        <v>746</v>
      </c>
      <c r="G519" s="251"/>
      <c r="H519" s="255">
        <v>0.23400000000000001</v>
      </c>
      <c r="I519" s="256"/>
      <c r="J519" s="251"/>
      <c r="K519" s="251"/>
      <c r="L519" s="257"/>
      <c r="M519" s="258"/>
      <c r="N519" s="259"/>
      <c r="O519" s="259"/>
      <c r="P519" s="259"/>
      <c r="Q519" s="259"/>
      <c r="R519" s="259"/>
      <c r="S519" s="259"/>
      <c r="T519" s="26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1" t="s">
        <v>148</v>
      </c>
      <c r="AU519" s="261" t="s">
        <v>86</v>
      </c>
      <c r="AV519" s="13" t="s">
        <v>86</v>
      </c>
      <c r="AW519" s="13" t="s">
        <v>32</v>
      </c>
      <c r="AX519" s="13" t="s">
        <v>76</v>
      </c>
      <c r="AY519" s="261" t="s">
        <v>139</v>
      </c>
    </row>
    <row r="520" s="13" customFormat="1">
      <c r="A520" s="13"/>
      <c r="B520" s="250"/>
      <c r="C520" s="251"/>
      <c r="D520" s="252" t="s">
        <v>148</v>
      </c>
      <c r="E520" s="253" t="s">
        <v>1</v>
      </c>
      <c r="F520" s="254" t="s">
        <v>747</v>
      </c>
      <c r="G520" s="251"/>
      <c r="H520" s="255">
        <v>0.23400000000000001</v>
      </c>
      <c r="I520" s="256"/>
      <c r="J520" s="251"/>
      <c r="K520" s="251"/>
      <c r="L520" s="257"/>
      <c r="M520" s="258"/>
      <c r="N520" s="259"/>
      <c r="O520" s="259"/>
      <c r="P520" s="259"/>
      <c r="Q520" s="259"/>
      <c r="R520" s="259"/>
      <c r="S520" s="259"/>
      <c r="T520" s="26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1" t="s">
        <v>148</v>
      </c>
      <c r="AU520" s="261" t="s">
        <v>86</v>
      </c>
      <c r="AV520" s="13" t="s">
        <v>86</v>
      </c>
      <c r="AW520" s="13" t="s">
        <v>32</v>
      </c>
      <c r="AX520" s="13" t="s">
        <v>76</v>
      </c>
      <c r="AY520" s="261" t="s">
        <v>139</v>
      </c>
    </row>
    <row r="521" s="13" customFormat="1">
      <c r="A521" s="13"/>
      <c r="B521" s="250"/>
      <c r="C521" s="251"/>
      <c r="D521" s="252" t="s">
        <v>148</v>
      </c>
      <c r="E521" s="253" t="s">
        <v>1</v>
      </c>
      <c r="F521" s="254" t="s">
        <v>748</v>
      </c>
      <c r="G521" s="251"/>
      <c r="H521" s="255">
        <v>0.23400000000000001</v>
      </c>
      <c r="I521" s="256"/>
      <c r="J521" s="251"/>
      <c r="K521" s="251"/>
      <c r="L521" s="257"/>
      <c r="M521" s="258"/>
      <c r="N521" s="259"/>
      <c r="O521" s="259"/>
      <c r="P521" s="259"/>
      <c r="Q521" s="259"/>
      <c r="R521" s="259"/>
      <c r="S521" s="259"/>
      <c r="T521" s="26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1" t="s">
        <v>148</v>
      </c>
      <c r="AU521" s="261" t="s">
        <v>86</v>
      </c>
      <c r="AV521" s="13" t="s">
        <v>86</v>
      </c>
      <c r="AW521" s="13" t="s">
        <v>32</v>
      </c>
      <c r="AX521" s="13" t="s">
        <v>76</v>
      </c>
      <c r="AY521" s="261" t="s">
        <v>139</v>
      </c>
    </row>
    <row r="522" s="13" customFormat="1">
      <c r="A522" s="13"/>
      <c r="B522" s="250"/>
      <c r="C522" s="251"/>
      <c r="D522" s="252" t="s">
        <v>148</v>
      </c>
      <c r="E522" s="253" t="s">
        <v>1</v>
      </c>
      <c r="F522" s="254" t="s">
        <v>749</v>
      </c>
      <c r="G522" s="251"/>
      <c r="H522" s="255">
        <v>0.23400000000000001</v>
      </c>
      <c r="I522" s="256"/>
      <c r="J522" s="251"/>
      <c r="K522" s="251"/>
      <c r="L522" s="257"/>
      <c r="M522" s="258"/>
      <c r="N522" s="259"/>
      <c r="O522" s="259"/>
      <c r="P522" s="259"/>
      <c r="Q522" s="259"/>
      <c r="R522" s="259"/>
      <c r="S522" s="259"/>
      <c r="T522" s="26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1" t="s">
        <v>148</v>
      </c>
      <c r="AU522" s="261" t="s">
        <v>86</v>
      </c>
      <c r="AV522" s="13" t="s">
        <v>86</v>
      </c>
      <c r="AW522" s="13" t="s">
        <v>32</v>
      </c>
      <c r="AX522" s="13" t="s">
        <v>76</v>
      </c>
      <c r="AY522" s="261" t="s">
        <v>139</v>
      </c>
    </row>
    <row r="523" s="16" customFormat="1">
      <c r="A523" s="16"/>
      <c r="B523" s="298"/>
      <c r="C523" s="299"/>
      <c r="D523" s="252" t="s">
        <v>148</v>
      </c>
      <c r="E523" s="300" t="s">
        <v>1</v>
      </c>
      <c r="F523" s="301" t="s">
        <v>466</v>
      </c>
      <c r="G523" s="299"/>
      <c r="H523" s="302">
        <v>0.93600000000000005</v>
      </c>
      <c r="I523" s="303"/>
      <c r="J523" s="299"/>
      <c r="K523" s="299"/>
      <c r="L523" s="304"/>
      <c r="M523" s="305"/>
      <c r="N523" s="306"/>
      <c r="O523" s="306"/>
      <c r="P523" s="306"/>
      <c r="Q523" s="306"/>
      <c r="R523" s="306"/>
      <c r="S523" s="306"/>
      <c r="T523" s="307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308" t="s">
        <v>148</v>
      </c>
      <c r="AU523" s="308" t="s">
        <v>86</v>
      </c>
      <c r="AV523" s="16" t="s">
        <v>155</v>
      </c>
      <c r="AW523" s="16" t="s">
        <v>32</v>
      </c>
      <c r="AX523" s="16" t="s">
        <v>76</v>
      </c>
      <c r="AY523" s="308" t="s">
        <v>139</v>
      </c>
    </row>
    <row r="524" s="15" customFormat="1">
      <c r="A524" s="15"/>
      <c r="B524" s="288"/>
      <c r="C524" s="289"/>
      <c r="D524" s="252" t="s">
        <v>148</v>
      </c>
      <c r="E524" s="290" t="s">
        <v>1</v>
      </c>
      <c r="F524" s="291" t="s">
        <v>467</v>
      </c>
      <c r="G524" s="289"/>
      <c r="H524" s="290" t="s">
        <v>1</v>
      </c>
      <c r="I524" s="292"/>
      <c r="J524" s="289"/>
      <c r="K524" s="289"/>
      <c r="L524" s="293"/>
      <c r="M524" s="294"/>
      <c r="N524" s="295"/>
      <c r="O524" s="295"/>
      <c r="P524" s="295"/>
      <c r="Q524" s="295"/>
      <c r="R524" s="295"/>
      <c r="S524" s="295"/>
      <c r="T524" s="296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97" t="s">
        <v>148</v>
      </c>
      <c r="AU524" s="297" t="s">
        <v>86</v>
      </c>
      <c r="AV524" s="15" t="s">
        <v>84</v>
      </c>
      <c r="AW524" s="15" t="s">
        <v>32</v>
      </c>
      <c r="AX524" s="15" t="s">
        <v>76</v>
      </c>
      <c r="AY524" s="297" t="s">
        <v>139</v>
      </c>
    </row>
    <row r="525" s="13" customFormat="1">
      <c r="A525" s="13"/>
      <c r="B525" s="250"/>
      <c r="C525" s="251"/>
      <c r="D525" s="252" t="s">
        <v>148</v>
      </c>
      <c r="E525" s="253" t="s">
        <v>1</v>
      </c>
      <c r="F525" s="254" t="s">
        <v>750</v>
      </c>
      <c r="G525" s="251"/>
      <c r="H525" s="255">
        <v>0.096000000000000002</v>
      </c>
      <c r="I525" s="256"/>
      <c r="J525" s="251"/>
      <c r="K525" s="251"/>
      <c r="L525" s="257"/>
      <c r="M525" s="258"/>
      <c r="N525" s="259"/>
      <c r="O525" s="259"/>
      <c r="P525" s="259"/>
      <c r="Q525" s="259"/>
      <c r="R525" s="259"/>
      <c r="S525" s="259"/>
      <c r="T525" s="26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1" t="s">
        <v>148</v>
      </c>
      <c r="AU525" s="261" t="s">
        <v>86</v>
      </c>
      <c r="AV525" s="13" t="s">
        <v>86</v>
      </c>
      <c r="AW525" s="13" t="s">
        <v>32</v>
      </c>
      <c r="AX525" s="13" t="s">
        <v>76</v>
      </c>
      <c r="AY525" s="261" t="s">
        <v>139</v>
      </c>
    </row>
    <row r="526" s="13" customFormat="1">
      <c r="A526" s="13"/>
      <c r="B526" s="250"/>
      <c r="C526" s="251"/>
      <c r="D526" s="252" t="s">
        <v>148</v>
      </c>
      <c r="E526" s="253" t="s">
        <v>1</v>
      </c>
      <c r="F526" s="254" t="s">
        <v>751</v>
      </c>
      <c r="G526" s="251"/>
      <c r="H526" s="255">
        <v>0.096000000000000002</v>
      </c>
      <c r="I526" s="256"/>
      <c r="J526" s="251"/>
      <c r="K526" s="251"/>
      <c r="L526" s="257"/>
      <c r="M526" s="258"/>
      <c r="N526" s="259"/>
      <c r="O526" s="259"/>
      <c r="P526" s="259"/>
      <c r="Q526" s="259"/>
      <c r="R526" s="259"/>
      <c r="S526" s="259"/>
      <c r="T526" s="26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1" t="s">
        <v>148</v>
      </c>
      <c r="AU526" s="261" t="s">
        <v>86</v>
      </c>
      <c r="AV526" s="13" t="s">
        <v>86</v>
      </c>
      <c r="AW526" s="13" t="s">
        <v>32</v>
      </c>
      <c r="AX526" s="13" t="s">
        <v>76</v>
      </c>
      <c r="AY526" s="261" t="s">
        <v>139</v>
      </c>
    </row>
    <row r="527" s="13" customFormat="1">
      <c r="A527" s="13"/>
      <c r="B527" s="250"/>
      <c r="C527" s="251"/>
      <c r="D527" s="252" t="s">
        <v>148</v>
      </c>
      <c r="E527" s="253" t="s">
        <v>1</v>
      </c>
      <c r="F527" s="254" t="s">
        <v>752</v>
      </c>
      <c r="G527" s="251"/>
      <c r="H527" s="255">
        <v>0.096000000000000002</v>
      </c>
      <c r="I527" s="256"/>
      <c r="J527" s="251"/>
      <c r="K527" s="251"/>
      <c r="L527" s="257"/>
      <c r="M527" s="258"/>
      <c r="N527" s="259"/>
      <c r="O527" s="259"/>
      <c r="P527" s="259"/>
      <c r="Q527" s="259"/>
      <c r="R527" s="259"/>
      <c r="S527" s="259"/>
      <c r="T527" s="26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1" t="s">
        <v>148</v>
      </c>
      <c r="AU527" s="261" t="s">
        <v>86</v>
      </c>
      <c r="AV527" s="13" t="s">
        <v>86</v>
      </c>
      <c r="AW527" s="13" t="s">
        <v>32</v>
      </c>
      <c r="AX527" s="13" t="s">
        <v>76</v>
      </c>
      <c r="AY527" s="261" t="s">
        <v>139</v>
      </c>
    </row>
    <row r="528" s="13" customFormat="1">
      <c r="A528" s="13"/>
      <c r="B528" s="250"/>
      <c r="C528" s="251"/>
      <c r="D528" s="252" t="s">
        <v>148</v>
      </c>
      <c r="E528" s="253" t="s">
        <v>1</v>
      </c>
      <c r="F528" s="254" t="s">
        <v>753</v>
      </c>
      <c r="G528" s="251"/>
      <c r="H528" s="255">
        <v>0.096000000000000002</v>
      </c>
      <c r="I528" s="256"/>
      <c r="J528" s="251"/>
      <c r="K528" s="251"/>
      <c r="L528" s="257"/>
      <c r="M528" s="258"/>
      <c r="N528" s="259"/>
      <c r="O528" s="259"/>
      <c r="P528" s="259"/>
      <c r="Q528" s="259"/>
      <c r="R528" s="259"/>
      <c r="S528" s="259"/>
      <c r="T528" s="26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1" t="s">
        <v>148</v>
      </c>
      <c r="AU528" s="261" t="s">
        <v>86</v>
      </c>
      <c r="AV528" s="13" t="s">
        <v>86</v>
      </c>
      <c r="AW528" s="13" t="s">
        <v>32</v>
      </c>
      <c r="AX528" s="13" t="s">
        <v>76</v>
      </c>
      <c r="AY528" s="261" t="s">
        <v>139</v>
      </c>
    </row>
    <row r="529" s="13" customFormat="1">
      <c r="A529" s="13"/>
      <c r="B529" s="250"/>
      <c r="C529" s="251"/>
      <c r="D529" s="252" t="s">
        <v>148</v>
      </c>
      <c r="E529" s="253" t="s">
        <v>1</v>
      </c>
      <c r="F529" s="254" t="s">
        <v>754</v>
      </c>
      <c r="G529" s="251"/>
      <c r="H529" s="255">
        <v>0.096000000000000002</v>
      </c>
      <c r="I529" s="256"/>
      <c r="J529" s="251"/>
      <c r="K529" s="251"/>
      <c r="L529" s="257"/>
      <c r="M529" s="258"/>
      <c r="N529" s="259"/>
      <c r="O529" s="259"/>
      <c r="P529" s="259"/>
      <c r="Q529" s="259"/>
      <c r="R529" s="259"/>
      <c r="S529" s="259"/>
      <c r="T529" s="26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1" t="s">
        <v>148</v>
      </c>
      <c r="AU529" s="261" t="s">
        <v>86</v>
      </c>
      <c r="AV529" s="13" t="s">
        <v>86</v>
      </c>
      <c r="AW529" s="13" t="s">
        <v>32</v>
      </c>
      <c r="AX529" s="13" t="s">
        <v>76</v>
      </c>
      <c r="AY529" s="261" t="s">
        <v>139</v>
      </c>
    </row>
    <row r="530" s="13" customFormat="1">
      <c r="A530" s="13"/>
      <c r="B530" s="250"/>
      <c r="C530" s="251"/>
      <c r="D530" s="252" t="s">
        <v>148</v>
      </c>
      <c r="E530" s="253" t="s">
        <v>1</v>
      </c>
      <c r="F530" s="254" t="s">
        <v>755</v>
      </c>
      <c r="G530" s="251"/>
      <c r="H530" s="255">
        <v>0.096000000000000002</v>
      </c>
      <c r="I530" s="256"/>
      <c r="J530" s="251"/>
      <c r="K530" s="251"/>
      <c r="L530" s="257"/>
      <c r="M530" s="258"/>
      <c r="N530" s="259"/>
      <c r="O530" s="259"/>
      <c r="P530" s="259"/>
      <c r="Q530" s="259"/>
      <c r="R530" s="259"/>
      <c r="S530" s="259"/>
      <c r="T530" s="26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1" t="s">
        <v>148</v>
      </c>
      <c r="AU530" s="261" t="s">
        <v>86</v>
      </c>
      <c r="AV530" s="13" t="s">
        <v>86</v>
      </c>
      <c r="AW530" s="13" t="s">
        <v>32</v>
      </c>
      <c r="AX530" s="13" t="s">
        <v>76</v>
      </c>
      <c r="AY530" s="261" t="s">
        <v>139</v>
      </c>
    </row>
    <row r="531" s="13" customFormat="1">
      <c r="A531" s="13"/>
      <c r="B531" s="250"/>
      <c r="C531" s="251"/>
      <c r="D531" s="252" t="s">
        <v>148</v>
      </c>
      <c r="E531" s="253" t="s">
        <v>1</v>
      </c>
      <c r="F531" s="254" t="s">
        <v>756</v>
      </c>
      <c r="G531" s="251"/>
      <c r="H531" s="255">
        <v>0.096000000000000002</v>
      </c>
      <c r="I531" s="256"/>
      <c r="J531" s="251"/>
      <c r="K531" s="251"/>
      <c r="L531" s="257"/>
      <c r="M531" s="258"/>
      <c r="N531" s="259"/>
      <c r="O531" s="259"/>
      <c r="P531" s="259"/>
      <c r="Q531" s="259"/>
      <c r="R531" s="259"/>
      <c r="S531" s="259"/>
      <c r="T531" s="26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1" t="s">
        <v>148</v>
      </c>
      <c r="AU531" s="261" t="s">
        <v>86</v>
      </c>
      <c r="AV531" s="13" t="s">
        <v>86</v>
      </c>
      <c r="AW531" s="13" t="s">
        <v>32</v>
      </c>
      <c r="AX531" s="13" t="s">
        <v>76</v>
      </c>
      <c r="AY531" s="261" t="s">
        <v>139</v>
      </c>
    </row>
    <row r="532" s="16" customFormat="1">
      <c r="A532" s="16"/>
      <c r="B532" s="298"/>
      <c r="C532" s="299"/>
      <c r="D532" s="252" t="s">
        <v>148</v>
      </c>
      <c r="E532" s="300" t="s">
        <v>1</v>
      </c>
      <c r="F532" s="301" t="s">
        <v>466</v>
      </c>
      <c r="G532" s="299"/>
      <c r="H532" s="302">
        <v>0.67200000000000004</v>
      </c>
      <c r="I532" s="303"/>
      <c r="J532" s="299"/>
      <c r="K532" s="299"/>
      <c r="L532" s="304"/>
      <c r="M532" s="305"/>
      <c r="N532" s="306"/>
      <c r="O532" s="306"/>
      <c r="P532" s="306"/>
      <c r="Q532" s="306"/>
      <c r="R532" s="306"/>
      <c r="S532" s="306"/>
      <c r="T532" s="307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308" t="s">
        <v>148</v>
      </c>
      <c r="AU532" s="308" t="s">
        <v>86</v>
      </c>
      <c r="AV532" s="16" t="s">
        <v>155</v>
      </c>
      <c r="AW532" s="16" t="s">
        <v>32</v>
      </c>
      <c r="AX532" s="16" t="s">
        <v>76</v>
      </c>
      <c r="AY532" s="308" t="s">
        <v>139</v>
      </c>
    </row>
    <row r="533" s="15" customFormat="1">
      <c r="A533" s="15"/>
      <c r="B533" s="288"/>
      <c r="C533" s="289"/>
      <c r="D533" s="252" t="s">
        <v>148</v>
      </c>
      <c r="E533" s="290" t="s">
        <v>1</v>
      </c>
      <c r="F533" s="291" t="s">
        <v>480</v>
      </c>
      <c r="G533" s="289"/>
      <c r="H533" s="290" t="s">
        <v>1</v>
      </c>
      <c r="I533" s="292"/>
      <c r="J533" s="289"/>
      <c r="K533" s="289"/>
      <c r="L533" s="293"/>
      <c r="M533" s="294"/>
      <c r="N533" s="295"/>
      <c r="O533" s="295"/>
      <c r="P533" s="295"/>
      <c r="Q533" s="295"/>
      <c r="R533" s="295"/>
      <c r="S533" s="295"/>
      <c r="T533" s="296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97" t="s">
        <v>148</v>
      </c>
      <c r="AU533" s="297" t="s">
        <v>86</v>
      </c>
      <c r="AV533" s="15" t="s">
        <v>84</v>
      </c>
      <c r="AW533" s="15" t="s">
        <v>32</v>
      </c>
      <c r="AX533" s="15" t="s">
        <v>76</v>
      </c>
      <c r="AY533" s="297" t="s">
        <v>139</v>
      </c>
    </row>
    <row r="534" s="13" customFormat="1">
      <c r="A534" s="13"/>
      <c r="B534" s="250"/>
      <c r="C534" s="251"/>
      <c r="D534" s="252" t="s">
        <v>148</v>
      </c>
      <c r="E534" s="253" t="s">
        <v>1</v>
      </c>
      <c r="F534" s="254" t="s">
        <v>757</v>
      </c>
      <c r="G534" s="251"/>
      <c r="H534" s="255">
        <v>0.22500000000000001</v>
      </c>
      <c r="I534" s="256"/>
      <c r="J534" s="251"/>
      <c r="K534" s="251"/>
      <c r="L534" s="257"/>
      <c r="M534" s="258"/>
      <c r="N534" s="259"/>
      <c r="O534" s="259"/>
      <c r="P534" s="259"/>
      <c r="Q534" s="259"/>
      <c r="R534" s="259"/>
      <c r="S534" s="259"/>
      <c r="T534" s="26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1" t="s">
        <v>148</v>
      </c>
      <c r="AU534" s="261" t="s">
        <v>86</v>
      </c>
      <c r="AV534" s="13" t="s">
        <v>86</v>
      </c>
      <c r="AW534" s="13" t="s">
        <v>32</v>
      </c>
      <c r="AX534" s="13" t="s">
        <v>76</v>
      </c>
      <c r="AY534" s="261" t="s">
        <v>139</v>
      </c>
    </row>
    <row r="535" s="13" customFormat="1">
      <c r="A535" s="13"/>
      <c r="B535" s="250"/>
      <c r="C535" s="251"/>
      <c r="D535" s="252" t="s">
        <v>148</v>
      </c>
      <c r="E535" s="253" t="s">
        <v>1</v>
      </c>
      <c r="F535" s="254" t="s">
        <v>758</v>
      </c>
      <c r="G535" s="251"/>
      <c r="H535" s="255">
        <v>0.22500000000000001</v>
      </c>
      <c r="I535" s="256"/>
      <c r="J535" s="251"/>
      <c r="K535" s="251"/>
      <c r="L535" s="257"/>
      <c r="M535" s="258"/>
      <c r="N535" s="259"/>
      <c r="O535" s="259"/>
      <c r="P535" s="259"/>
      <c r="Q535" s="259"/>
      <c r="R535" s="259"/>
      <c r="S535" s="259"/>
      <c r="T535" s="26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1" t="s">
        <v>148</v>
      </c>
      <c r="AU535" s="261" t="s">
        <v>86</v>
      </c>
      <c r="AV535" s="13" t="s">
        <v>86</v>
      </c>
      <c r="AW535" s="13" t="s">
        <v>32</v>
      </c>
      <c r="AX535" s="13" t="s">
        <v>76</v>
      </c>
      <c r="AY535" s="261" t="s">
        <v>139</v>
      </c>
    </row>
    <row r="536" s="13" customFormat="1">
      <c r="A536" s="13"/>
      <c r="B536" s="250"/>
      <c r="C536" s="251"/>
      <c r="D536" s="252" t="s">
        <v>148</v>
      </c>
      <c r="E536" s="253" t="s">
        <v>1</v>
      </c>
      <c r="F536" s="254" t="s">
        <v>759</v>
      </c>
      <c r="G536" s="251"/>
      <c r="H536" s="255">
        <v>0.22500000000000001</v>
      </c>
      <c r="I536" s="256"/>
      <c r="J536" s="251"/>
      <c r="K536" s="251"/>
      <c r="L536" s="257"/>
      <c r="M536" s="258"/>
      <c r="N536" s="259"/>
      <c r="O536" s="259"/>
      <c r="P536" s="259"/>
      <c r="Q536" s="259"/>
      <c r="R536" s="259"/>
      <c r="S536" s="259"/>
      <c r="T536" s="26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1" t="s">
        <v>148</v>
      </c>
      <c r="AU536" s="261" t="s">
        <v>86</v>
      </c>
      <c r="AV536" s="13" t="s">
        <v>86</v>
      </c>
      <c r="AW536" s="13" t="s">
        <v>32</v>
      </c>
      <c r="AX536" s="13" t="s">
        <v>76</v>
      </c>
      <c r="AY536" s="261" t="s">
        <v>139</v>
      </c>
    </row>
    <row r="537" s="13" customFormat="1">
      <c r="A537" s="13"/>
      <c r="B537" s="250"/>
      <c r="C537" s="251"/>
      <c r="D537" s="252" t="s">
        <v>148</v>
      </c>
      <c r="E537" s="253" t="s">
        <v>1</v>
      </c>
      <c r="F537" s="254" t="s">
        <v>760</v>
      </c>
      <c r="G537" s="251"/>
      <c r="H537" s="255">
        <v>0.22500000000000001</v>
      </c>
      <c r="I537" s="256"/>
      <c r="J537" s="251"/>
      <c r="K537" s="251"/>
      <c r="L537" s="257"/>
      <c r="M537" s="258"/>
      <c r="N537" s="259"/>
      <c r="O537" s="259"/>
      <c r="P537" s="259"/>
      <c r="Q537" s="259"/>
      <c r="R537" s="259"/>
      <c r="S537" s="259"/>
      <c r="T537" s="26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1" t="s">
        <v>148</v>
      </c>
      <c r="AU537" s="261" t="s">
        <v>86</v>
      </c>
      <c r="AV537" s="13" t="s">
        <v>86</v>
      </c>
      <c r="AW537" s="13" t="s">
        <v>32</v>
      </c>
      <c r="AX537" s="13" t="s">
        <v>76</v>
      </c>
      <c r="AY537" s="261" t="s">
        <v>139</v>
      </c>
    </row>
    <row r="538" s="13" customFormat="1">
      <c r="A538" s="13"/>
      <c r="B538" s="250"/>
      <c r="C538" s="251"/>
      <c r="D538" s="252" t="s">
        <v>148</v>
      </c>
      <c r="E538" s="253" t="s">
        <v>1</v>
      </c>
      <c r="F538" s="254" t="s">
        <v>761</v>
      </c>
      <c r="G538" s="251"/>
      <c r="H538" s="255">
        <v>0.22500000000000001</v>
      </c>
      <c r="I538" s="256"/>
      <c r="J538" s="251"/>
      <c r="K538" s="251"/>
      <c r="L538" s="257"/>
      <c r="M538" s="258"/>
      <c r="N538" s="259"/>
      <c r="O538" s="259"/>
      <c r="P538" s="259"/>
      <c r="Q538" s="259"/>
      <c r="R538" s="259"/>
      <c r="S538" s="259"/>
      <c r="T538" s="26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1" t="s">
        <v>148</v>
      </c>
      <c r="AU538" s="261" t="s">
        <v>86</v>
      </c>
      <c r="AV538" s="13" t="s">
        <v>86</v>
      </c>
      <c r="AW538" s="13" t="s">
        <v>32</v>
      </c>
      <c r="AX538" s="13" t="s">
        <v>76</v>
      </c>
      <c r="AY538" s="261" t="s">
        <v>139</v>
      </c>
    </row>
    <row r="539" s="13" customFormat="1">
      <c r="A539" s="13"/>
      <c r="B539" s="250"/>
      <c r="C539" s="251"/>
      <c r="D539" s="252" t="s">
        <v>148</v>
      </c>
      <c r="E539" s="253" t="s">
        <v>1</v>
      </c>
      <c r="F539" s="254" t="s">
        <v>762</v>
      </c>
      <c r="G539" s="251"/>
      <c r="H539" s="255">
        <v>0.22500000000000001</v>
      </c>
      <c r="I539" s="256"/>
      <c r="J539" s="251"/>
      <c r="K539" s="251"/>
      <c r="L539" s="257"/>
      <c r="M539" s="258"/>
      <c r="N539" s="259"/>
      <c r="O539" s="259"/>
      <c r="P539" s="259"/>
      <c r="Q539" s="259"/>
      <c r="R539" s="259"/>
      <c r="S539" s="259"/>
      <c r="T539" s="26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1" t="s">
        <v>148</v>
      </c>
      <c r="AU539" s="261" t="s">
        <v>86</v>
      </c>
      <c r="AV539" s="13" t="s">
        <v>86</v>
      </c>
      <c r="AW539" s="13" t="s">
        <v>32</v>
      </c>
      <c r="AX539" s="13" t="s">
        <v>76</v>
      </c>
      <c r="AY539" s="261" t="s">
        <v>139</v>
      </c>
    </row>
    <row r="540" s="16" customFormat="1">
      <c r="A540" s="16"/>
      <c r="B540" s="298"/>
      <c r="C540" s="299"/>
      <c r="D540" s="252" t="s">
        <v>148</v>
      </c>
      <c r="E540" s="300" t="s">
        <v>1</v>
      </c>
      <c r="F540" s="301" t="s">
        <v>466</v>
      </c>
      <c r="G540" s="299"/>
      <c r="H540" s="302">
        <v>1.3500000000000001</v>
      </c>
      <c r="I540" s="303"/>
      <c r="J540" s="299"/>
      <c r="K540" s="299"/>
      <c r="L540" s="304"/>
      <c r="M540" s="305"/>
      <c r="N540" s="306"/>
      <c r="O540" s="306"/>
      <c r="P540" s="306"/>
      <c r="Q540" s="306"/>
      <c r="R540" s="306"/>
      <c r="S540" s="306"/>
      <c r="T540" s="307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T540" s="308" t="s">
        <v>148</v>
      </c>
      <c r="AU540" s="308" t="s">
        <v>86</v>
      </c>
      <c r="AV540" s="16" t="s">
        <v>155</v>
      </c>
      <c r="AW540" s="16" t="s">
        <v>32</v>
      </c>
      <c r="AX540" s="16" t="s">
        <v>76</v>
      </c>
      <c r="AY540" s="308" t="s">
        <v>139</v>
      </c>
    </row>
    <row r="541" s="15" customFormat="1">
      <c r="A541" s="15"/>
      <c r="B541" s="288"/>
      <c r="C541" s="289"/>
      <c r="D541" s="252" t="s">
        <v>148</v>
      </c>
      <c r="E541" s="290" t="s">
        <v>1</v>
      </c>
      <c r="F541" s="291" t="s">
        <v>487</v>
      </c>
      <c r="G541" s="289"/>
      <c r="H541" s="290" t="s">
        <v>1</v>
      </c>
      <c r="I541" s="292"/>
      <c r="J541" s="289"/>
      <c r="K541" s="289"/>
      <c r="L541" s="293"/>
      <c r="M541" s="294"/>
      <c r="N541" s="295"/>
      <c r="O541" s="295"/>
      <c r="P541" s="295"/>
      <c r="Q541" s="295"/>
      <c r="R541" s="295"/>
      <c r="S541" s="295"/>
      <c r="T541" s="296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97" t="s">
        <v>148</v>
      </c>
      <c r="AU541" s="297" t="s">
        <v>86</v>
      </c>
      <c r="AV541" s="15" t="s">
        <v>84</v>
      </c>
      <c r="AW541" s="15" t="s">
        <v>32</v>
      </c>
      <c r="AX541" s="15" t="s">
        <v>76</v>
      </c>
      <c r="AY541" s="297" t="s">
        <v>139</v>
      </c>
    </row>
    <row r="542" s="13" customFormat="1">
      <c r="A542" s="13"/>
      <c r="B542" s="250"/>
      <c r="C542" s="251"/>
      <c r="D542" s="252" t="s">
        <v>148</v>
      </c>
      <c r="E542" s="253" t="s">
        <v>1</v>
      </c>
      <c r="F542" s="254" t="s">
        <v>763</v>
      </c>
      <c r="G542" s="251"/>
      <c r="H542" s="255">
        <v>0.096000000000000002</v>
      </c>
      <c r="I542" s="256"/>
      <c r="J542" s="251"/>
      <c r="K542" s="251"/>
      <c r="L542" s="257"/>
      <c r="M542" s="258"/>
      <c r="N542" s="259"/>
      <c r="O542" s="259"/>
      <c r="P542" s="259"/>
      <c r="Q542" s="259"/>
      <c r="R542" s="259"/>
      <c r="S542" s="259"/>
      <c r="T542" s="26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1" t="s">
        <v>148</v>
      </c>
      <c r="AU542" s="261" t="s">
        <v>86</v>
      </c>
      <c r="AV542" s="13" t="s">
        <v>86</v>
      </c>
      <c r="AW542" s="13" t="s">
        <v>32</v>
      </c>
      <c r="AX542" s="13" t="s">
        <v>76</v>
      </c>
      <c r="AY542" s="261" t="s">
        <v>139</v>
      </c>
    </row>
    <row r="543" s="13" customFormat="1">
      <c r="A543" s="13"/>
      <c r="B543" s="250"/>
      <c r="C543" s="251"/>
      <c r="D543" s="252" t="s">
        <v>148</v>
      </c>
      <c r="E543" s="253" t="s">
        <v>1</v>
      </c>
      <c r="F543" s="254" t="s">
        <v>764</v>
      </c>
      <c r="G543" s="251"/>
      <c r="H543" s="255">
        <v>0.096000000000000002</v>
      </c>
      <c r="I543" s="256"/>
      <c r="J543" s="251"/>
      <c r="K543" s="251"/>
      <c r="L543" s="257"/>
      <c r="M543" s="258"/>
      <c r="N543" s="259"/>
      <c r="O543" s="259"/>
      <c r="P543" s="259"/>
      <c r="Q543" s="259"/>
      <c r="R543" s="259"/>
      <c r="S543" s="259"/>
      <c r="T543" s="26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1" t="s">
        <v>148</v>
      </c>
      <c r="AU543" s="261" t="s">
        <v>86</v>
      </c>
      <c r="AV543" s="13" t="s">
        <v>86</v>
      </c>
      <c r="AW543" s="13" t="s">
        <v>32</v>
      </c>
      <c r="AX543" s="13" t="s">
        <v>76</v>
      </c>
      <c r="AY543" s="261" t="s">
        <v>139</v>
      </c>
    </row>
    <row r="544" s="13" customFormat="1">
      <c r="A544" s="13"/>
      <c r="B544" s="250"/>
      <c r="C544" s="251"/>
      <c r="D544" s="252" t="s">
        <v>148</v>
      </c>
      <c r="E544" s="253" t="s">
        <v>1</v>
      </c>
      <c r="F544" s="254" t="s">
        <v>765</v>
      </c>
      <c r="G544" s="251"/>
      <c r="H544" s="255">
        <v>0.096000000000000002</v>
      </c>
      <c r="I544" s="256"/>
      <c r="J544" s="251"/>
      <c r="K544" s="251"/>
      <c r="L544" s="257"/>
      <c r="M544" s="258"/>
      <c r="N544" s="259"/>
      <c r="O544" s="259"/>
      <c r="P544" s="259"/>
      <c r="Q544" s="259"/>
      <c r="R544" s="259"/>
      <c r="S544" s="259"/>
      <c r="T544" s="26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61" t="s">
        <v>148</v>
      </c>
      <c r="AU544" s="261" t="s">
        <v>86</v>
      </c>
      <c r="AV544" s="13" t="s">
        <v>86</v>
      </c>
      <c r="AW544" s="13" t="s">
        <v>32</v>
      </c>
      <c r="AX544" s="13" t="s">
        <v>76</v>
      </c>
      <c r="AY544" s="261" t="s">
        <v>139</v>
      </c>
    </row>
    <row r="545" s="13" customFormat="1">
      <c r="A545" s="13"/>
      <c r="B545" s="250"/>
      <c r="C545" s="251"/>
      <c r="D545" s="252" t="s">
        <v>148</v>
      </c>
      <c r="E545" s="253" t="s">
        <v>1</v>
      </c>
      <c r="F545" s="254" t="s">
        <v>766</v>
      </c>
      <c r="G545" s="251"/>
      <c r="H545" s="255">
        <v>0.096000000000000002</v>
      </c>
      <c r="I545" s="256"/>
      <c r="J545" s="251"/>
      <c r="K545" s="251"/>
      <c r="L545" s="257"/>
      <c r="M545" s="258"/>
      <c r="N545" s="259"/>
      <c r="O545" s="259"/>
      <c r="P545" s="259"/>
      <c r="Q545" s="259"/>
      <c r="R545" s="259"/>
      <c r="S545" s="259"/>
      <c r="T545" s="26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1" t="s">
        <v>148</v>
      </c>
      <c r="AU545" s="261" t="s">
        <v>86</v>
      </c>
      <c r="AV545" s="13" t="s">
        <v>86</v>
      </c>
      <c r="AW545" s="13" t="s">
        <v>32</v>
      </c>
      <c r="AX545" s="13" t="s">
        <v>76</v>
      </c>
      <c r="AY545" s="261" t="s">
        <v>139</v>
      </c>
    </row>
    <row r="546" s="13" customFormat="1">
      <c r="A546" s="13"/>
      <c r="B546" s="250"/>
      <c r="C546" s="251"/>
      <c r="D546" s="252" t="s">
        <v>148</v>
      </c>
      <c r="E546" s="253" t="s">
        <v>1</v>
      </c>
      <c r="F546" s="254" t="s">
        <v>767</v>
      </c>
      <c r="G546" s="251"/>
      <c r="H546" s="255">
        <v>0.096000000000000002</v>
      </c>
      <c r="I546" s="256"/>
      <c r="J546" s="251"/>
      <c r="K546" s="251"/>
      <c r="L546" s="257"/>
      <c r="M546" s="258"/>
      <c r="N546" s="259"/>
      <c r="O546" s="259"/>
      <c r="P546" s="259"/>
      <c r="Q546" s="259"/>
      <c r="R546" s="259"/>
      <c r="S546" s="259"/>
      <c r="T546" s="26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1" t="s">
        <v>148</v>
      </c>
      <c r="AU546" s="261" t="s">
        <v>86</v>
      </c>
      <c r="AV546" s="13" t="s">
        <v>86</v>
      </c>
      <c r="AW546" s="13" t="s">
        <v>32</v>
      </c>
      <c r="AX546" s="13" t="s">
        <v>76</v>
      </c>
      <c r="AY546" s="261" t="s">
        <v>139</v>
      </c>
    </row>
    <row r="547" s="13" customFormat="1">
      <c r="A547" s="13"/>
      <c r="B547" s="250"/>
      <c r="C547" s="251"/>
      <c r="D547" s="252" t="s">
        <v>148</v>
      </c>
      <c r="E547" s="253" t="s">
        <v>1</v>
      </c>
      <c r="F547" s="254" t="s">
        <v>768</v>
      </c>
      <c r="G547" s="251"/>
      <c r="H547" s="255">
        <v>0.096000000000000002</v>
      </c>
      <c r="I547" s="256"/>
      <c r="J547" s="251"/>
      <c r="K547" s="251"/>
      <c r="L547" s="257"/>
      <c r="M547" s="258"/>
      <c r="N547" s="259"/>
      <c r="O547" s="259"/>
      <c r="P547" s="259"/>
      <c r="Q547" s="259"/>
      <c r="R547" s="259"/>
      <c r="S547" s="259"/>
      <c r="T547" s="26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1" t="s">
        <v>148</v>
      </c>
      <c r="AU547" s="261" t="s">
        <v>86</v>
      </c>
      <c r="AV547" s="13" t="s">
        <v>86</v>
      </c>
      <c r="AW547" s="13" t="s">
        <v>32</v>
      </c>
      <c r="AX547" s="13" t="s">
        <v>76</v>
      </c>
      <c r="AY547" s="261" t="s">
        <v>139</v>
      </c>
    </row>
    <row r="548" s="13" customFormat="1">
      <c r="A548" s="13"/>
      <c r="B548" s="250"/>
      <c r="C548" s="251"/>
      <c r="D548" s="252" t="s">
        <v>148</v>
      </c>
      <c r="E548" s="253" t="s">
        <v>1</v>
      </c>
      <c r="F548" s="254" t="s">
        <v>769</v>
      </c>
      <c r="G548" s="251"/>
      <c r="H548" s="255">
        <v>0.096000000000000002</v>
      </c>
      <c r="I548" s="256"/>
      <c r="J548" s="251"/>
      <c r="K548" s="251"/>
      <c r="L548" s="257"/>
      <c r="M548" s="258"/>
      <c r="N548" s="259"/>
      <c r="O548" s="259"/>
      <c r="P548" s="259"/>
      <c r="Q548" s="259"/>
      <c r="R548" s="259"/>
      <c r="S548" s="259"/>
      <c r="T548" s="26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1" t="s">
        <v>148</v>
      </c>
      <c r="AU548" s="261" t="s">
        <v>86</v>
      </c>
      <c r="AV548" s="13" t="s">
        <v>86</v>
      </c>
      <c r="AW548" s="13" t="s">
        <v>32</v>
      </c>
      <c r="AX548" s="13" t="s">
        <v>76</v>
      </c>
      <c r="AY548" s="261" t="s">
        <v>139</v>
      </c>
    </row>
    <row r="549" s="13" customFormat="1">
      <c r="A549" s="13"/>
      <c r="B549" s="250"/>
      <c r="C549" s="251"/>
      <c r="D549" s="252" t="s">
        <v>148</v>
      </c>
      <c r="E549" s="253" t="s">
        <v>1</v>
      </c>
      <c r="F549" s="254" t="s">
        <v>770</v>
      </c>
      <c r="G549" s="251"/>
      <c r="H549" s="255">
        <v>0.096000000000000002</v>
      </c>
      <c r="I549" s="256"/>
      <c r="J549" s="251"/>
      <c r="K549" s="251"/>
      <c r="L549" s="257"/>
      <c r="M549" s="258"/>
      <c r="N549" s="259"/>
      <c r="O549" s="259"/>
      <c r="P549" s="259"/>
      <c r="Q549" s="259"/>
      <c r="R549" s="259"/>
      <c r="S549" s="259"/>
      <c r="T549" s="26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1" t="s">
        <v>148</v>
      </c>
      <c r="AU549" s="261" t="s">
        <v>86</v>
      </c>
      <c r="AV549" s="13" t="s">
        <v>86</v>
      </c>
      <c r="AW549" s="13" t="s">
        <v>32</v>
      </c>
      <c r="AX549" s="13" t="s">
        <v>76</v>
      </c>
      <c r="AY549" s="261" t="s">
        <v>139</v>
      </c>
    </row>
    <row r="550" s="16" customFormat="1">
      <c r="A550" s="16"/>
      <c r="B550" s="298"/>
      <c r="C550" s="299"/>
      <c r="D550" s="252" t="s">
        <v>148</v>
      </c>
      <c r="E550" s="300" t="s">
        <v>1</v>
      </c>
      <c r="F550" s="301" t="s">
        <v>466</v>
      </c>
      <c r="G550" s="299"/>
      <c r="H550" s="302">
        <v>0.76800000000000002</v>
      </c>
      <c r="I550" s="303"/>
      <c r="J550" s="299"/>
      <c r="K550" s="299"/>
      <c r="L550" s="304"/>
      <c r="M550" s="305"/>
      <c r="N550" s="306"/>
      <c r="O550" s="306"/>
      <c r="P550" s="306"/>
      <c r="Q550" s="306"/>
      <c r="R550" s="306"/>
      <c r="S550" s="306"/>
      <c r="T550" s="307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T550" s="308" t="s">
        <v>148</v>
      </c>
      <c r="AU550" s="308" t="s">
        <v>86</v>
      </c>
      <c r="AV550" s="16" t="s">
        <v>155</v>
      </c>
      <c r="AW550" s="16" t="s">
        <v>32</v>
      </c>
      <c r="AX550" s="16" t="s">
        <v>76</v>
      </c>
      <c r="AY550" s="308" t="s">
        <v>139</v>
      </c>
    </row>
    <row r="551" s="14" customFormat="1">
      <c r="A551" s="14"/>
      <c r="B551" s="262"/>
      <c r="C551" s="263"/>
      <c r="D551" s="252" t="s">
        <v>148</v>
      </c>
      <c r="E551" s="264" t="s">
        <v>1</v>
      </c>
      <c r="F551" s="265" t="s">
        <v>150</v>
      </c>
      <c r="G551" s="263"/>
      <c r="H551" s="266">
        <v>3.726</v>
      </c>
      <c r="I551" s="267"/>
      <c r="J551" s="263"/>
      <c r="K551" s="263"/>
      <c r="L551" s="268"/>
      <c r="M551" s="269"/>
      <c r="N551" s="270"/>
      <c r="O551" s="270"/>
      <c r="P551" s="270"/>
      <c r="Q551" s="270"/>
      <c r="R551" s="270"/>
      <c r="S551" s="270"/>
      <c r="T551" s="27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72" t="s">
        <v>148</v>
      </c>
      <c r="AU551" s="272" t="s">
        <v>86</v>
      </c>
      <c r="AV551" s="14" t="s">
        <v>146</v>
      </c>
      <c r="AW551" s="14" t="s">
        <v>32</v>
      </c>
      <c r="AX551" s="14" t="s">
        <v>84</v>
      </c>
      <c r="AY551" s="272" t="s">
        <v>139</v>
      </c>
    </row>
    <row r="552" s="2" customFormat="1" ht="21.75" customHeight="1">
      <c r="A552" s="39"/>
      <c r="B552" s="40"/>
      <c r="C552" s="237" t="s">
        <v>287</v>
      </c>
      <c r="D552" s="237" t="s">
        <v>141</v>
      </c>
      <c r="E552" s="238" t="s">
        <v>771</v>
      </c>
      <c r="F552" s="239" t="s">
        <v>772</v>
      </c>
      <c r="G552" s="240" t="s">
        <v>192</v>
      </c>
      <c r="H552" s="241">
        <v>0.14999999999999999</v>
      </c>
      <c r="I552" s="242"/>
      <c r="J552" s="243">
        <f>ROUND(I552*H552,2)</f>
        <v>0</v>
      </c>
      <c r="K552" s="239" t="s">
        <v>145</v>
      </c>
      <c r="L552" s="45"/>
      <c r="M552" s="244" t="s">
        <v>1</v>
      </c>
      <c r="N552" s="245" t="s">
        <v>41</v>
      </c>
      <c r="O552" s="92"/>
      <c r="P552" s="246">
        <f>O552*H552</f>
        <v>0</v>
      </c>
      <c r="Q552" s="246">
        <v>0.85540000000000005</v>
      </c>
      <c r="R552" s="246">
        <f>Q552*H552</f>
        <v>0.12831000000000001</v>
      </c>
      <c r="S552" s="246">
        <v>0</v>
      </c>
      <c r="T552" s="247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8" t="s">
        <v>146</v>
      </c>
      <c r="AT552" s="248" t="s">
        <v>141</v>
      </c>
      <c r="AU552" s="248" t="s">
        <v>86</v>
      </c>
      <c r="AY552" s="18" t="s">
        <v>139</v>
      </c>
      <c r="BE552" s="249">
        <f>IF(N552="základní",J552,0)</f>
        <v>0</v>
      </c>
      <c r="BF552" s="249">
        <f>IF(N552="snížená",J552,0)</f>
        <v>0</v>
      </c>
      <c r="BG552" s="249">
        <f>IF(N552="zákl. přenesená",J552,0)</f>
        <v>0</v>
      </c>
      <c r="BH552" s="249">
        <f>IF(N552="sníž. přenesená",J552,0)</f>
        <v>0</v>
      </c>
      <c r="BI552" s="249">
        <f>IF(N552="nulová",J552,0)</f>
        <v>0</v>
      </c>
      <c r="BJ552" s="18" t="s">
        <v>84</v>
      </c>
      <c r="BK552" s="249">
        <f>ROUND(I552*H552,2)</f>
        <v>0</v>
      </c>
      <c r="BL552" s="18" t="s">
        <v>146</v>
      </c>
      <c r="BM552" s="248" t="s">
        <v>773</v>
      </c>
    </row>
    <row r="553" s="15" customFormat="1">
      <c r="A553" s="15"/>
      <c r="B553" s="288"/>
      <c r="C553" s="289"/>
      <c r="D553" s="252" t="s">
        <v>148</v>
      </c>
      <c r="E553" s="290" t="s">
        <v>1</v>
      </c>
      <c r="F553" s="291" t="s">
        <v>463</v>
      </c>
      <c r="G553" s="289"/>
      <c r="H553" s="290" t="s">
        <v>1</v>
      </c>
      <c r="I553" s="292"/>
      <c r="J553" s="289"/>
      <c r="K553" s="289"/>
      <c r="L553" s="293"/>
      <c r="M553" s="294"/>
      <c r="N553" s="295"/>
      <c r="O553" s="295"/>
      <c r="P553" s="295"/>
      <c r="Q553" s="295"/>
      <c r="R553" s="295"/>
      <c r="S553" s="295"/>
      <c r="T553" s="296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97" t="s">
        <v>148</v>
      </c>
      <c r="AU553" s="297" t="s">
        <v>86</v>
      </c>
      <c r="AV553" s="15" t="s">
        <v>84</v>
      </c>
      <c r="AW553" s="15" t="s">
        <v>32</v>
      </c>
      <c r="AX553" s="15" t="s">
        <v>76</v>
      </c>
      <c r="AY553" s="297" t="s">
        <v>139</v>
      </c>
    </row>
    <row r="554" s="13" customFormat="1">
      <c r="A554" s="13"/>
      <c r="B554" s="250"/>
      <c r="C554" s="251"/>
      <c r="D554" s="252" t="s">
        <v>148</v>
      </c>
      <c r="E554" s="253" t="s">
        <v>1</v>
      </c>
      <c r="F554" s="254" t="s">
        <v>774</v>
      </c>
      <c r="G554" s="251"/>
      <c r="H554" s="255">
        <v>0.0089999999999999993</v>
      </c>
      <c r="I554" s="256"/>
      <c r="J554" s="251"/>
      <c r="K554" s="251"/>
      <c r="L554" s="257"/>
      <c r="M554" s="258"/>
      <c r="N554" s="259"/>
      <c r="O554" s="259"/>
      <c r="P554" s="259"/>
      <c r="Q554" s="259"/>
      <c r="R554" s="259"/>
      <c r="S554" s="259"/>
      <c r="T554" s="26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1" t="s">
        <v>148</v>
      </c>
      <c r="AU554" s="261" t="s">
        <v>86</v>
      </c>
      <c r="AV554" s="13" t="s">
        <v>86</v>
      </c>
      <c r="AW554" s="13" t="s">
        <v>32</v>
      </c>
      <c r="AX554" s="13" t="s">
        <v>76</v>
      </c>
      <c r="AY554" s="261" t="s">
        <v>139</v>
      </c>
    </row>
    <row r="555" s="13" customFormat="1">
      <c r="A555" s="13"/>
      <c r="B555" s="250"/>
      <c r="C555" s="251"/>
      <c r="D555" s="252" t="s">
        <v>148</v>
      </c>
      <c r="E555" s="253" t="s">
        <v>1</v>
      </c>
      <c r="F555" s="254" t="s">
        <v>775</v>
      </c>
      <c r="G555" s="251"/>
      <c r="H555" s="255">
        <v>0.0089999999999999993</v>
      </c>
      <c r="I555" s="256"/>
      <c r="J555" s="251"/>
      <c r="K555" s="251"/>
      <c r="L555" s="257"/>
      <c r="M555" s="258"/>
      <c r="N555" s="259"/>
      <c r="O555" s="259"/>
      <c r="P555" s="259"/>
      <c r="Q555" s="259"/>
      <c r="R555" s="259"/>
      <c r="S555" s="259"/>
      <c r="T555" s="26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61" t="s">
        <v>148</v>
      </c>
      <c r="AU555" s="261" t="s">
        <v>86</v>
      </c>
      <c r="AV555" s="13" t="s">
        <v>86</v>
      </c>
      <c r="AW555" s="13" t="s">
        <v>32</v>
      </c>
      <c r="AX555" s="13" t="s">
        <v>76</v>
      </c>
      <c r="AY555" s="261" t="s">
        <v>139</v>
      </c>
    </row>
    <row r="556" s="13" customFormat="1">
      <c r="A556" s="13"/>
      <c r="B556" s="250"/>
      <c r="C556" s="251"/>
      <c r="D556" s="252" t="s">
        <v>148</v>
      </c>
      <c r="E556" s="253" t="s">
        <v>1</v>
      </c>
      <c r="F556" s="254" t="s">
        <v>776</v>
      </c>
      <c r="G556" s="251"/>
      <c r="H556" s="255">
        <v>0.0089999999999999993</v>
      </c>
      <c r="I556" s="256"/>
      <c r="J556" s="251"/>
      <c r="K556" s="251"/>
      <c r="L556" s="257"/>
      <c r="M556" s="258"/>
      <c r="N556" s="259"/>
      <c r="O556" s="259"/>
      <c r="P556" s="259"/>
      <c r="Q556" s="259"/>
      <c r="R556" s="259"/>
      <c r="S556" s="259"/>
      <c r="T556" s="260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1" t="s">
        <v>148</v>
      </c>
      <c r="AU556" s="261" t="s">
        <v>86</v>
      </c>
      <c r="AV556" s="13" t="s">
        <v>86</v>
      </c>
      <c r="AW556" s="13" t="s">
        <v>32</v>
      </c>
      <c r="AX556" s="13" t="s">
        <v>76</v>
      </c>
      <c r="AY556" s="261" t="s">
        <v>139</v>
      </c>
    </row>
    <row r="557" s="13" customFormat="1">
      <c r="A557" s="13"/>
      <c r="B557" s="250"/>
      <c r="C557" s="251"/>
      <c r="D557" s="252" t="s">
        <v>148</v>
      </c>
      <c r="E557" s="253" t="s">
        <v>1</v>
      </c>
      <c r="F557" s="254" t="s">
        <v>777</v>
      </c>
      <c r="G557" s="251"/>
      <c r="H557" s="255">
        <v>0.0089999999999999993</v>
      </c>
      <c r="I557" s="256"/>
      <c r="J557" s="251"/>
      <c r="K557" s="251"/>
      <c r="L557" s="257"/>
      <c r="M557" s="258"/>
      <c r="N557" s="259"/>
      <c r="O557" s="259"/>
      <c r="P557" s="259"/>
      <c r="Q557" s="259"/>
      <c r="R557" s="259"/>
      <c r="S557" s="259"/>
      <c r="T557" s="26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1" t="s">
        <v>148</v>
      </c>
      <c r="AU557" s="261" t="s">
        <v>86</v>
      </c>
      <c r="AV557" s="13" t="s">
        <v>86</v>
      </c>
      <c r="AW557" s="13" t="s">
        <v>32</v>
      </c>
      <c r="AX557" s="13" t="s">
        <v>76</v>
      </c>
      <c r="AY557" s="261" t="s">
        <v>139</v>
      </c>
    </row>
    <row r="558" s="16" customFormat="1">
      <c r="A558" s="16"/>
      <c r="B558" s="298"/>
      <c r="C558" s="299"/>
      <c r="D558" s="252" t="s">
        <v>148</v>
      </c>
      <c r="E558" s="300" t="s">
        <v>1</v>
      </c>
      <c r="F558" s="301" t="s">
        <v>466</v>
      </c>
      <c r="G558" s="299"/>
      <c r="H558" s="302">
        <v>0.035999999999999997</v>
      </c>
      <c r="I558" s="303"/>
      <c r="J558" s="299"/>
      <c r="K558" s="299"/>
      <c r="L558" s="304"/>
      <c r="M558" s="305"/>
      <c r="N558" s="306"/>
      <c r="O558" s="306"/>
      <c r="P558" s="306"/>
      <c r="Q558" s="306"/>
      <c r="R558" s="306"/>
      <c r="S558" s="306"/>
      <c r="T558" s="307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T558" s="308" t="s">
        <v>148</v>
      </c>
      <c r="AU558" s="308" t="s">
        <v>86</v>
      </c>
      <c r="AV558" s="16" t="s">
        <v>155</v>
      </c>
      <c r="AW558" s="16" t="s">
        <v>32</v>
      </c>
      <c r="AX558" s="16" t="s">
        <v>76</v>
      </c>
      <c r="AY558" s="308" t="s">
        <v>139</v>
      </c>
    </row>
    <row r="559" s="15" customFormat="1">
      <c r="A559" s="15"/>
      <c r="B559" s="288"/>
      <c r="C559" s="289"/>
      <c r="D559" s="252" t="s">
        <v>148</v>
      </c>
      <c r="E559" s="290" t="s">
        <v>1</v>
      </c>
      <c r="F559" s="291" t="s">
        <v>467</v>
      </c>
      <c r="G559" s="289"/>
      <c r="H559" s="290" t="s">
        <v>1</v>
      </c>
      <c r="I559" s="292"/>
      <c r="J559" s="289"/>
      <c r="K559" s="289"/>
      <c r="L559" s="293"/>
      <c r="M559" s="294"/>
      <c r="N559" s="295"/>
      <c r="O559" s="295"/>
      <c r="P559" s="295"/>
      <c r="Q559" s="295"/>
      <c r="R559" s="295"/>
      <c r="S559" s="295"/>
      <c r="T559" s="296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97" t="s">
        <v>148</v>
      </c>
      <c r="AU559" s="297" t="s">
        <v>86</v>
      </c>
      <c r="AV559" s="15" t="s">
        <v>84</v>
      </c>
      <c r="AW559" s="15" t="s">
        <v>32</v>
      </c>
      <c r="AX559" s="15" t="s">
        <v>76</v>
      </c>
      <c r="AY559" s="297" t="s">
        <v>139</v>
      </c>
    </row>
    <row r="560" s="13" customFormat="1">
      <c r="A560" s="13"/>
      <c r="B560" s="250"/>
      <c r="C560" s="251"/>
      <c r="D560" s="252" t="s">
        <v>148</v>
      </c>
      <c r="E560" s="253" t="s">
        <v>1</v>
      </c>
      <c r="F560" s="254" t="s">
        <v>778</v>
      </c>
      <c r="G560" s="251"/>
      <c r="H560" s="255">
        <v>0.0040000000000000001</v>
      </c>
      <c r="I560" s="256"/>
      <c r="J560" s="251"/>
      <c r="K560" s="251"/>
      <c r="L560" s="257"/>
      <c r="M560" s="258"/>
      <c r="N560" s="259"/>
      <c r="O560" s="259"/>
      <c r="P560" s="259"/>
      <c r="Q560" s="259"/>
      <c r="R560" s="259"/>
      <c r="S560" s="259"/>
      <c r="T560" s="26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1" t="s">
        <v>148</v>
      </c>
      <c r="AU560" s="261" t="s">
        <v>86</v>
      </c>
      <c r="AV560" s="13" t="s">
        <v>86</v>
      </c>
      <c r="AW560" s="13" t="s">
        <v>32</v>
      </c>
      <c r="AX560" s="13" t="s">
        <v>76</v>
      </c>
      <c r="AY560" s="261" t="s">
        <v>139</v>
      </c>
    </row>
    <row r="561" s="13" customFormat="1">
      <c r="A561" s="13"/>
      <c r="B561" s="250"/>
      <c r="C561" s="251"/>
      <c r="D561" s="252" t="s">
        <v>148</v>
      </c>
      <c r="E561" s="253" t="s">
        <v>1</v>
      </c>
      <c r="F561" s="254" t="s">
        <v>779</v>
      </c>
      <c r="G561" s="251"/>
      <c r="H561" s="255">
        <v>0.0040000000000000001</v>
      </c>
      <c r="I561" s="256"/>
      <c r="J561" s="251"/>
      <c r="K561" s="251"/>
      <c r="L561" s="257"/>
      <c r="M561" s="258"/>
      <c r="N561" s="259"/>
      <c r="O561" s="259"/>
      <c r="P561" s="259"/>
      <c r="Q561" s="259"/>
      <c r="R561" s="259"/>
      <c r="S561" s="259"/>
      <c r="T561" s="26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1" t="s">
        <v>148</v>
      </c>
      <c r="AU561" s="261" t="s">
        <v>86</v>
      </c>
      <c r="AV561" s="13" t="s">
        <v>86</v>
      </c>
      <c r="AW561" s="13" t="s">
        <v>32</v>
      </c>
      <c r="AX561" s="13" t="s">
        <v>76</v>
      </c>
      <c r="AY561" s="261" t="s">
        <v>139</v>
      </c>
    </row>
    <row r="562" s="13" customFormat="1">
      <c r="A562" s="13"/>
      <c r="B562" s="250"/>
      <c r="C562" s="251"/>
      <c r="D562" s="252" t="s">
        <v>148</v>
      </c>
      <c r="E562" s="253" t="s">
        <v>1</v>
      </c>
      <c r="F562" s="254" t="s">
        <v>780</v>
      </c>
      <c r="G562" s="251"/>
      <c r="H562" s="255">
        <v>0.0040000000000000001</v>
      </c>
      <c r="I562" s="256"/>
      <c r="J562" s="251"/>
      <c r="K562" s="251"/>
      <c r="L562" s="257"/>
      <c r="M562" s="258"/>
      <c r="N562" s="259"/>
      <c r="O562" s="259"/>
      <c r="P562" s="259"/>
      <c r="Q562" s="259"/>
      <c r="R562" s="259"/>
      <c r="S562" s="259"/>
      <c r="T562" s="26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1" t="s">
        <v>148</v>
      </c>
      <c r="AU562" s="261" t="s">
        <v>86</v>
      </c>
      <c r="AV562" s="13" t="s">
        <v>86</v>
      </c>
      <c r="AW562" s="13" t="s">
        <v>32</v>
      </c>
      <c r="AX562" s="13" t="s">
        <v>76</v>
      </c>
      <c r="AY562" s="261" t="s">
        <v>139</v>
      </c>
    </row>
    <row r="563" s="13" customFormat="1">
      <c r="A563" s="13"/>
      <c r="B563" s="250"/>
      <c r="C563" s="251"/>
      <c r="D563" s="252" t="s">
        <v>148</v>
      </c>
      <c r="E563" s="253" t="s">
        <v>1</v>
      </c>
      <c r="F563" s="254" t="s">
        <v>781</v>
      </c>
      <c r="G563" s="251"/>
      <c r="H563" s="255">
        <v>0.0040000000000000001</v>
      </c>
      <c r="I563" s="256"/>
      <c r="J563" s="251"/>
      <c r="K563" s="251"/>
      <c r="L563" s="257"/>
      <c r="M563" s="258"/>
      <c r="N563" s="259"/>
      <c r="O563" s="259"/>
      <c r="P563" s="259"/>
      <c r="Q563" s="259"/>
      <c r="R563" s="259"/>
      <c r="S563" s="259"/>
      <c r="T563" s="26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1" t="s">
        <v>148</v>
      </c>
      <c r="AU563" s="261" t="s">
        <v>86</v>
      </c>
      <c r="AV563" s="13" t="s">
        <v>86</v>
      </c>
      <c r="AW563" s="13" t="s">
        <v>32</v>
      </c>
      <c r="AX563" s="13" t="s">
        <v>76</v>
      </c>
      <c r="AY563" s="261" t="s">
        <v>139</v>
      </c>
    </row>
    <row r="564" s="13" customFormat="1">
      <c r="A564" s="13"/>
      <c r="B564" s="250"/>
      <c r="C564" s="251"/>
      <c r="D564" s="252" t="s">
        <v>148</v>
      </c>
      <c r="E564" s="253" t="s">
        <v>1</v>
      </c>
      <c r="F564" s="254" t="s">
        <v>782</v>
      </c>
      <c r="G564" s="251"/>
      <c r="H564" s="255">
        <v>0.0040000000000000001</v>
      </c>
      <c r="I564" s="256"/>
      <c r="J564" s="251"/>
      <c r="K564" s="251"/>
      <c r="L564" s="257"/>
      <c r="M564" s="258"/>
      <c r="N564" s="259"/>
      <c r="O564" s="259"/>
      <c r="P564" s="259"/>
      <c r="Q564" s="259"/>
      <c r="R564" s="259"/>
      <c r="S564" s="259"/>
      <c r="T564" s="26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61" t="s">
        <v>148</v>
      </c>
      <c r="AU564" s="261" t="s">
        <v>86</v>
      </c>
      <c r="AV564" s="13" t="s">
        <v>86</v>
      </c>
      <c r="AW564" s="13" t="s">
        <v>32</v>
      </c>
      <c r="AX564" s="13" t="s">
        <v>76</v>
      </c>
      <c r="AY564" s="261" t="s">
        <v>139</v>
      </c>
    </row>
    <row r="565" s="13" customFormat="1">
      <c r="A565" s="13"/>
      <c r="B565" s="250"/>
      <c r="C565" s="251"/>
      <c r="D565" s="252" t="s">
        <v>148</v>
      </c>
      <c r="E565" s="253" t="s">
        <v>1</v>
      </c>
      <c r="F565" s="254" t="s">
        <v>783</v>
      </c>
      <c r="G565" s="251"/>
      <c r="H565" s="255">
        <v>0.0040000000000000001</v>
      </c>
      <c r="I565" s="256"/>
      <c r="J565" s="251"/>
      <c r="K565" s="251"/>
      <c r="L565" s="257"/>
      <c r="M565" s="258"/>
      <c r="N565" s="259"/>
      <c r="O565" s="259"/>
      <c r="P565" s="259"/>
      <c r="Q565" s="259"/>
      <c r="R565" s="259"/>
      <c r="S565" s="259"/>
      <c r="T565" s="260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61" t="s">
        <v>148</v>
      </c>
      <c r="AU565" s="261" t="s">
        <v>86</v>
      </c>
      <c r="AV565" s="13" t="s">
        <v>86</v>
      </c>
      <c r="AW565" s="13" t="s">
        <v>32</v>
      </c>
      <c r="AX565" s="13" t="s">
        <v>76</v>
      </c>
      <c r="AY565" s="261" t="s">
        <v>139</v>
      </c>
    </row>
    <row r="566" s="13" customFormat="1">
      <c r="A566" s="13"/>
      <c r="B566" s="250"/>
      <c r="C566" s="251"/>
      <c r="D566" s="252" t="s">
        <v>148</v>
      </c>
      <c r="E566" s="253" t="s">
        <v>1</v>
      </c>
      <c r="F566" s="254" t="s">
        <v>784</v>
      </c>
      <c r="G566" s="251"/>
      <c r="H566" s="255">
        <v>0.0040000000000000001</v>
      </c>
      <c r="I566" s="256"/>
      <c r="J566" s="251"/>
      <c r="K566" s="251"/>
      <c r="L566" s="257"/>
      <c r="M566" s="258"/>
      <c r="N566" s="259"/>
      <c r="O566" s="259"/>
      <c r="P566" s="259"/>
      <c r="Q566" s="259"/>
      <c r="R566" s="259"/>
      <c r="S566" s="259"/>
      <c r="T566" s="26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61" t="s">
        <v>148</v>
      </c>
      <c r="AU566" s="261" t="s">
        <v>86</v>
      </c>
      <c r="AV566" s="13" t="s">
        <v>86</v>
      </c>
      <c r="AW566" s="13" t="s">
        <v>32</v>
      </c>
      <c r="AX566" s="13" t="s">
        <v>76</v>
      </c>
      <c r="AY566" s="261" t="s">
        <v>139</v>
      </c>
    </row>
    <row r="567" s="16" customFormat="1">
      <c r="A567" s="16"/>
      <c r="B567" s="298"/>
      <c r="C567" s="299"/>
      <c r="D567" s="252" t="s">
        <v>148</v>
      </c>
      <c r="E567" s="300" t="s">
        <v>1</v>
      </c>
      <c r="F567" s="301" t="s">
        <v>466</v>
      </c>
      <c r="G567" s="299"/>
      <c r="H567" s="302">
        <v>0.028000000000000001</v>
      </c>
      <c r="I567" s="303"/>
      <c r="J567" s="299"/>
      <c r="K567" s="299"/>
      <c r="L567" s="304"/>
      <c r="M567" s="305"/>
      <c r="N567" s="306"/>
      <c r="O567" s="306"/>
      <c r="P567" s="306"/>
      <c r="Q567" s="306"/>
      <c r="R567" s="306"/>
      <c r="S567" s="306"/>
      <c r="T567" s="307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T567" s="308" t="s">
        <v>148</v>
      </c>
      <c r="AU567" s="308" t="s">
        <v>86</v>
      </c>
      <c r="AV567" s="16" t="s">
        <v>155</v>
      </c>
      <c r="AW567" s="16" t="s">
        <v>32</v>
      </c>
      <c r="AX567" s="16" t="s">
        <v>76</v>
      </c>
      <c r="AY567" s="308" t="s">
        <v>139</v>
      </c>
    </row>
    <row r="568" s="15" customFormat="1">
      <c r="A568" s="15"/>
      <c r="B568" s="288"/>
      <c r="C568" s="289"/>
      <c r="D568" s="252" t="s">
        <v>148</v>
      </c>
      <c r="E568" s="290" t="s">
        <v>1</v>
      </c>
      <c r="F568" s="291" t="s">
        <v>480</v>
      </c>
      <c r="G568" s="289"/>
      <c r="H568" s="290" t="s">
        <v>1</v>
      </c>
      <c r="I568" s="292"/>
      <c r="J568" s="289"/>
      <c r="K568" s="289"/>
      <c r="L568" s="293"/>
      <c r="M568" s="294"/>
      <c r="N568" s="295"/>
      <c r="O568" s="295"/>
      <c r="P568" s="295"/>
      <c r="Q568" s="295"/>
      <c r="R568" s="295"/>
      <c r="S568" s="295"/>
      <c r="T568" s="296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97" t="s">
        <v>148</v>
      </c>
      <c r="AU568" s="297" t="s">
        <v>86</v>
      </c>
      <c r="AV568" s="15" t="s">
        <v>84</v>
      </c>
      <c r="AW568" s="15" t="s">
        <v>32</v>
      </c>
      <c r="AX568" s="15" t="s">
        <v>76</v>
      </c>
      <c r="AY568" s="297" t="s">
        <v>139</v>
      </c>
    </row>
    <row r="569" s="13" customFormat="1">
      <c r="A569" s="13"/>
      <c r="B569" s="250"/>
      <c r="C569" s="251"/>
      <c r="D569" s="252" t="s">
        <v>148</v>
      </c>
      <c r="E569" s="253" t="s">
        <v>1</v>
      </c>
      <c r="F569" s="254" t="s">
        <v>785</v>
      </c>
      <c r="G569" s="251"/>
      <c r="H569" s="255">
        <v>0.0089999999999999993</v>
      </c>
      <c r="I569" s="256"/>
      <c r="J569" s="251"/>
      <c r="K569" s="251"/>
      <c r="L569" s="257"/>
      <c r="M569" s="258"/>
      <c r="N569" s="259"/>
      <c r="O569" s="259"/>
      <c r="P569" s="259"/>
      <c r="Q569" s="259"/>
      <c r="R569" s="259"/>
      <c r="S569" s="259"/>
      <c r="T569" s="26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1" t="s">
        <v>148</v>
      </c>
      <c r="AU569" s="261" t="s">
        <v>86</v>
      </c>
      <c r="AV569" s="13" t="s">
        <v>86</v>
      </c>
      <c r="AW569" s="13" t="s">
        <v>32</v>
      </c>
      <c r="AX569" s="13" t="s">
        <v>76</v>
      </c>
      <c r="AY569" s="261" t="s">
        <v>139</v>
      </c>
    </row>
    <row r="570" s="13" customFormat="1">
      <c r="A570" s="13"/>
      <c r="B570" s="250"/>
      <c r="C570" s="251"/>
      <c r="D570" s="252" t="s">
        <v>148</v>
      </c>
      <c r="E570" s="253" t="s">
        <v>1</v>
      </c>
      <c r="F570" s="254" t="s">
        <v>786</v>
      </c>
      <c r="G570" s="251"/>
      <c r="H570" s="255">
        <v>0.0089999999999999993</v>
      </c>
      <c r="I570" s="256"/>
      <c r="J570" s="251"/>
      <c r="K570" s="251"/>
      <c r="L570" s="257"/>
      <c r="M570" s="258"/>
      <c r="N570" s="259"/>
      <c r="O570" s="259"/>
      <c r="P570" s="259"/>
      <c r="Q570" s="259"/>
      <c r="R570" s="259"/>
      <c r="S570" s="259"/>
      <c r="T570" s="26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61" t="s">
        <v>148</v>
      </c>
      <c r="AU570" s="261" t="s">
        <v>86</v>
      </c>
      <c r="AV570" s="13" t="s">
        <v>86</v>
      </c>
      <c r="AW570" s="13" t="s">
        <v>32</v>
      </c>
      <c r="AX570" s="13" t="s">
        <v>76</v>
      </c>
      <c r="AY570" s="261" t="s">
        <v>139</v>
      </c>
    </row>
    <row r="571" s="13" customFormat="1">
      <c r="A571" s="13"/>
      <c r="B571" s="250"/>
      <c r="C571" s="251"/>
      <c r="D571" s="252" t="s">
        <v>148</v>
      </c>
      <c r="E571" s="253" t="s">
        <v>1</v>
      </c>
      <c r="F571" s="254" t="s">
        <v>787</v>
      </c>
      <c r="G571" s="251"/>
      <c r="H571" s="255">
        <v>0.0089999999999999993</v>
      </c>
      <c r="I571" s="256"/>
      <c r="J571" s="251"/>
      <c r="K571" s="251"/>
      <c r="L571" s="257"/>
      <c r="M571" s="258"/>
      <c r="N571" s="259"/>
      <c r="O571" s="259"/>
      <c r="P571" s="259"/>
      <c r="Q571" s="259"/>
      <c r="R571" s="259"/>
      <c r="S571" s="259"/>
      <c r="T571" s="26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1" t="s">
        <v>148</v>
      </c>
      <c r="AU571" s="261" t="s">
        <v>86</v>
      </c>
      <c r="AV571" s="13" t="s">
        <v>86</v>
      </c>
      <c r="AW571" s="13" t="s">
        <v>32</v>
      </c>
      <c r="AX571" s="13" t="s">
        <v>76</v>
      </c>
      <c r="AY571" s="261" t="s">
        <v>139</v>
      </c>
    </row>
    <row r="572" s="13" customFormat="1">
      <c r="A572" s="13"/>
      <c r="B572" s="250"/>
      <c r="C572" s="251"/>
      <c r="D572" s="252" t="s">
        <v>148</v>
      </c>
      <c r="E572" s="253" t="s">
        <v>1</v>
      </c>
      <c r="F572" s="254" t="s">
        <v>788</v>
      </c>
      <c r="G572" s="251"/>
      <c r="H572" s="255">
        <v>0.0089999999999999993</v>
      </c>
      <c r="I572" s="256"/>
      <c r="J572" s="251"/>
      <c r="K572" s="251"/>
      <c r="L572" s="257"/>
      <c r="M572" s="258"/>
      <c r="N572" s="259"/>
      <c r="O572" s="259"/>
      <c r="P572" s="259"/>
      <c r="Q572" s="259"/>
      <c r="R572" s="259"/>
      <c r="S572" s="259"/>
      <c r="T572" s="26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61" t="s">
        <v>148</v>
      </c>
      <c r="AU572" s="261" t="s">
        <v>86</v>
      </c>
      <c r="AV572" s="13" t="s">
        <v>86</v>
      </c>
      <c r="AW572" s="13" t="s">
        <v>32</v>
      </c>
      <c r="AX572" s="13" t="s">
        <v>76</v>
      </c>
      <c r="AY572" s="261" t="s">
        <v>139</v>
      </c>
    </row>
    <row r="573" s="13" customFormat="1">
      <c r="A573" s="13"/>
      <c r="B573" s="250"/>
      <c r="C573" s="251"/>
      <c r="D573" s="252" t="s">
        <v>148</v>
      </c>
      <c r="E573" s="253" t="s">
        <v>1</v>
      </c>
      <c r="F573" s="254" t="s">
        <v>789</v>
      </c>
      <c r="G573" s="251"/>
      <c r="H573" s="255">
        <v>0.0089999999999999993</v>
      </c>
      <c r="I573" s="256"/>
      <c r="J573" s="251"/>
      <c r="K573" s="251"/>
      <c r="L573" s="257"/>
      <c r="M573" s="258"/>
      <c r="N573" s="259"/>
      <c r="O573" s="259"/>
      <c r="P573" s="259"/>
      <c r="Q573" s="259"/>
      <c r="R573" s="259"/>
      <c r="S573" s="259"/>
      <c r="T573" s="26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61" t="s">
        <v>148</v>
      </c>
      <c r="AU573" s="261" t="s">
        <v>86</v>
      </c>
      <c r="AV573" s="13" t="s">
        <v>86</v>
      </c>
      <c r="AW573" s="13" t="s">
        <v>32</v>
      </c>
      <c r="AX573" s="13" t="s">
        <v>76</v>
      </c>
      <c r="AY573" s="261" t="s">
        <v>139</v>
      </c>
    </row>
    <row r="574" s="13" customFormat="1">
      <c r="A574" s="13"/>
      <c r="B574" s="250"/>
      <c r="C574" s="251"/>
      <c r="D574" s="252" t="s">
        <v>148</v>
      </c>
      <c r="E574" s="253" t="s">
        <v>1</v>
      </c>
      <c r="F574" s="254" t="s">
        <v>790</v>
      </c>
      <c r="G574" s="251"/>
      <c r="H574" s="255">
        <v>0.0089999999999999993</v>
      </c>
      <c r="I574" s="256"/>
      <c r="J574" s="251"/>
      <c r="K574" s="251"/>
      <c r="L574" s="257"/>
      <c r="M574" s="258"/>
      <c r="N574" s="259"/>
      <c r="O574" s="259"/>
      <c r="P574" s="259"/>
      <c r="Q574" s="259"/>
      <c r="R574" s="259"/>
      <c r="S574" s="259"/>
      <c r="T574" s="26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1" t="s">
        <v>148</v>
      </c>
      <c r="AU574" s="261" t="s">
        <v>86</v>
      </c>
      <c r="AV574" s="13" t="s">
        <v>86</v>
      </c>
      <c r="AW574" s="13" t="s">
        <v>32</v>
      </c>
      <c r="AX574" s="13" t="s">
        <v>76</v>
      </c>
      <c r="AY574" s="261" t="s">
        <v>139</v>
      </c>
    </row>
    <row r="575" s="16" customFormat="1">
      <c r="A575" s="16"/>
      <c r="B575" s="298"/>
      <c r="C575" s="299"/>
      <c r="D575" s="252" t="s">
        <v>148</v>
      </c>
      <c r="E575" s="300" t="s">
        <v>1</v>
      </c>
      <c r="F575" s="301" t="s">
        <v>466</v>
      </c>
      <c r="G575" s="299"/>
      <c r="H575" s="302">
        <v>0.053999999999999999</v>
      </c>
      <c r="I575" s="303"/>
      <c r="J575" s="299"/>
      <c r="K575" s="299"/>
      <c r="L575" s="304"/>
      <c r="M575" s="305"/>
      <c r="N575" s="306"/>
      <c r="O575" s="306"/>
      <c r="P575" s="306"/>
      <c r="Q575" s="306"/>
      <c r="R575" s="306"/>
      <c r="S575" s="306"/>
      <c r="T575" s="307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T575" s="308" t="s">
        <v>148</v>
      </c>
      <c r="AU575" s="308" t="s">
        <v>86</v>
      </c>
      <c r="AV575" s="16" t="s">
        <v>155</v>
      </c>
      <c r="AW575" s="16" t="s">
        <v>32</v>
      </c>
      <c r="AX575" s="16" t="s">
        <v>76</v>
      </c>
      <c r="AY575" s="308" t="s">
        <v>139</v>
      </c>
    </row>
    <row r="576" s="15" customFormat="1">
      <c r="A576" s="15"/>
      <c r="B576" s="288"/>
      <c r="C576" s="289"/>
      <c r="D576" s="252" t="s">
        <v>148</v>
      </c>
      <c r="E576" s="290" t="s">
        <v>1</v>
      </c>
      <c r="F576" s="291" t="s">
        <v>487</v>
      </c>
      <c r="G576" s="289"/>
      <c r="H576" s="290" t="s">
        <v>1</v>
      </c>
      <c r="I576" s="292"/>
      <c r="J576" s="289"/>
      <c r="K576" s="289"/>
      <c r="L576" s="293"/>
      <c r="M576" s="294"/>
      <c r="N576" s="295"/>
      <c r="O576" s="295"/>
      <c r="P576" s="295"/>
      <c r="Q576" s="295"/>
      <c r="R576" s="295"/>
      <c r="S576" s="295"/>
      <c r="T576" s="296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97" t="s">
        <v>148</v>
      </c>
      <c r="AU576" s="297" t="s">
        <v>86</v>
      </c>
      <c r="AV576" s="15" t="s">
        <v>84</v>
      </c>
      <c r="AW576" s="15" t="s">
        <v>32</v>
      </c>
      <c r="AX576" s="15" t="s">
        <v>76</v>
      </c>
      <c r="AY576" s="297" t="s">
        <v>139</v>
      </c>
    </row>
    <row r="577" s="13" customFormat="1">
      <c r="A577" s="13"/>
      <c r="B577" s="250"/>
      <c r="C577" s="251"/>
      <c r="D577" s="252" t="s">
        <v>148</v>
      </c>
      <c r="E577" s="253" t="s">
        <v>1</v>
      </c>
      <c r="F577" s="254" t="s">
        <v>791</v>
      </c>
      <c r="G577" s="251"/>
      <c r="H577" s="255">
        <v>0.0040000000000000001</v>
      </c>
      <c r="I577" s="256"/>
      <c r="J577" s="251"/>
      <c r="K577" s="251"/>
      <c r="L577" s="257"/>
      <c r="M577" s="258"/>
      <c r="N577" s="259"/>
      <c r="O577" s="259"/>
      <c r="P577" s="259"/>
      <c r="Q577" s="259"/>
      <c r="R577" s="259"/>
      <c r="S577" s="259"/>
      <c r="T577" s="26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1" t="s">
        <v>148</v>
      </c>
      <c r="AU577" s="261" t="s">
        <v>86</v>
      </c>
      <c r="AV577" s="13" t="s">
        <v>86</v>
      </c>
      <c r="AW577" s="13" t="s">
        <v>32</v>
      </c>
      <c r="AX577" s="13" t="s">
        <v>76</v>
      </c>
      <c r="AY577" s="261" t="s">
        <v>139</v>
      </c>
    </row>
    <row r="578" s="13" customFormat="1">
      <c r="A578" s="13"/>
      <c r="B578" s="250"/>
      <c r="C578" s="251"/>
      <c r="D578" s="252" t="s">
        <v>148</v>
      </c>
      <c r="E578" s="253" t="s">
        <v>1</v>
      </c>
      <c r="F578" s="254" t="s">
        <v>792</v>
      </c>
      <c r="G578" s="251"/>
      <c r="H578" s="255">
        <v>0.0040000000000000001</v>
      </c>
      <c r="I578" s="256"/>
      <c r="J578" s="251"/>
      <c r="K578" s="251"/>
      <c r="L578" s="257"/>
      <c r="M578" s="258"/>
      <c r="N578" s="259"/>
      <c r="O578" s="259"/>
      <c r="P578" s="259"/>
      <c r="Q578" s="259"/>
      <c r="R578" s="259"/>
      <c r="S578" s="259"/>
      <c r="T578" s="26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61" t="s">
        <v>148</v>
      </c>
      <c r="AU578" s="261" t="s">
        <v>86</v>
      </c>
      <c r="AV578" s="13" t="s">
        <v>86</v>
      </c>
      <c r="AW578" s="13" t="s">
        <v>32</v>
      </c>
      <c r="AX578" s="13" t="s">
        <v>76</v>
      </c>
      <c r="AY578" s="261" t="s">
        <v>139</v>
      </c>
    </row>
    <row r="579" s="13" customFormat="1">
      <c r="A579" s="13"/>
      <c r="B579" s="250"/>
      <c r="C579" s="251"/>
      <c r="D579" s="252" t="s">
        <v>148</v>
      </c>
      <c r="E579" s="253" t="s">
        <v>1</v>
      </c>
      <c r="F579" s="254" t="s">
        <v>793</v>
      </c>
      <c r="G579" s="251"/>
      <c r="H579" s="255">
        <v>0.0040000000000000001</v>
      </c>
      <c r="I579" s="256"/>
      <c r="J579" s="251"/>
      <c r="K579" s="251"/>
      <c r="L579" s="257"/>
      <c r="M579" s="258"/>
      <c r="N579" s="259"/>
      <c r="O579" s="259"/>
      <c r="P579" s="259"/>
      <c r="Q579" s="259"/>
      <c r="R579" s="259"/>
      <c r="S579" s="259"/>
      <c r="T579" s="26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61" t="s">
        <v>148</v>
      </c>
      <c r="AU579" s="261" t="s">
        <v>86</v>
      </c>
      <c r="AV579" s="13" t="s">
        <v>86</v>
      </c>
      <c r="AW579" s="13" t="s">
        <v>32</v>
      </c>
      <c r="AX579" s="13" t="s">
        <v>76</v>
      </c>
      <c r="AY579" s="261" t="s">
        <v>139</v>
      </c>
    </row>
    <row r="580" s="13" customFormat="1">
      <c r="A580" s="13"/>
      <c r="B580" s="250"/>
      <c r="C580" s="251"/>
      <c r="D580" s="252" t="s">
        <v>148</v>
      </c>
      <c r="E580" s="253" t="s">
        <v>1</v>
      </c>
      <c r="F580" s="254" t="s">
        <v>794</v>
      </c>
      <c r="G580" s="251"/>
      <c r="H580" s="255">
        <v>0.0040000000000000001</v>
      </c>
      <c r="I580" s="256"/>
      <c r="J580" s="251"/>
      <c r="K580" s="251"/>
      <c r="L580" s="257"/>
      <c r="M580" s="258"/>
      <c r="N580" s="259"/>
      <c r="O580" s="259"/>
      <c r="P580" s="259"/>
      <c r="Q580" s="259"/>
      <c r="R580" s="259"/>
      <c r="S580" s="259"/>
      <c r="T580" s="26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1" t="s">
        <v>148</v>
      </c>
      <c r="AU580" s="261" t="s">
        <v>86</v>
      </c>
      <c r="AV580" s="13" t="s">
        <v>86</v>
      </c>
      <c r="AW580" s="13" t="s">
        <v>32</v>
      </c>
      <c r="AX580" s="13" t="s">
        <v>76</v>
      </c>
      <c r="AY580" s="261" t="s">
        <v>139</v>
      </c>
    </row>
    <row r="581" s="13" customFormat="1">
      <c r="A581" s="13"/>
      <c r="B581" s="250"/>
      <c r="C581" s="251"/>
      <c r="D581" s="252" t="s">
        <v>148</v>
      </c>
      <c r="E581" s="253" t="s">
        <v>1</v>
      </c>
      <c r="F581" s="254" t="s">
        <v>795</v>
      </c>
      <c r="G581" s="251"/>
      <c r="H581" s="255">
        <v>0.0040000000000000001</v>
      </c>
      <c r="I581" s="256"/>
      <c r="J581" s="251"/>
      <c r="K581" s="251"/>
      <c r="L581" s="257"/>
      <c r="M581" s="258"/>
      <c r="N581" s="259"/>
      <c r="O581" s="259"/>
      <c r="P581" s="259"/>
      <c r="Q581" s="259"/>
      <c r="R581" s="259"/>
      <c r="S581" s="259"/>
      <c r="T581" s="26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1" t="s">
        <v>148</v>
      </c>
      <c r="AU581" s="261" t="s">
        <v>86</v>
      </c>
      <c r="AV581" s="13" t="s">
        <v>86</v>
      </c>
      <c r="AW581" s="13" t="s">
        <v>32</v>
      </c>
      <c r="AX581" s="13" t="s">
        <v>76</v>
      </c>
      <c r="AY581" s="261" t="s">
        <v>139</v>
      </c>
    </row>
    <row r="582" s="13" customFormat="1">
      <c r="A582" s="13"/>
      <c r="B582" s="250"/>
      <c r="C582" s="251"/>
      <c r="D582" s="252" t="s">
        <v>148</v>
      </c>
      <c r="E582" s="253" t="s">
        <v>1</v>
      </c>
      <c r="F582" s="254" t="s">
        <v>796</v>
      </c>
      <c r="G582" s="251"/>
      <c r="H582" s="255">
        <v>0.0040000000000000001</v>
      </c>
      <c r="I582" s="256"/>
      <c r="J582" s="251"/>
      <c r="K582" s="251"/>
      <c r="L582" s="257"/>
      <c r="M582" s="258"/>
      <c r="N582" s="259"/>
      <c r="O582" s="259"/>
      <c r="P582" s="259"/>
      <c r="Q582" s="259"/>
      <c r="R582" s="259"/>
      <c r="S582" s="259"/>
      <c r="T582" s="26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61" t="s">
        <v>148</v>
      </c>
      <c r="AU582" s="261" t="s">
        <v>86</v>
      </c>
      <c r="AV582" s="13" t="s">
        <v>86</v>
      </c>
      <c r="AW582" s="13" t="s">
        <v>32</v>
      </c>
      <c r="AX582" s="13" t="s">
        <v>76</v>
      </c>
      <c r="AY582" s="261" t="s">
        <v>139</v>
      </c>
    </row>
    <row r="583" s="13" customFormat="1">
      <c r="A583" s="13"/>
      <c r="B583" s="250"/>
      <c r="C583" s="251"/>
      <c r="D583" s="252" t="s">
        <v>148</v>
      </c>
      <c r="E583" s="253" t="s">
        <v>1</v>
      </c>
      <c r="F583" s="254" t="s">
        <v>797</v>
      </c>
      <c r="G583" s="251"/>
      <c r="H583" s="255">
        <v>0.0040000000000000001</v>
      </c>
      <c r="I583" s="256"/>
      <c r="J583" s="251"/>
      <c r="K583" s="251"/>
      <c r="L583" s="257"/>
      <c r="M583" s="258"/>
      <c r="N583" s="259"/>
      <c r="O583" s="259"/>
      <c r="P583" s="259"/>
      <c r="Q583" s="259"/>
      <c r="R583" s="259"/>
      <c r="S583" s="259"/>
      <c r="T583" s="26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1" t="s">
        <v>148</v>
      </c>
      <c r="AU583" s="261" t="s">
        <v>86</v>
      </c>
      <c r="AV583" s="13" t="s">
        <v>86</v>
      </c>
      <c r="AW583" s="13" t="s">
        <v>32</v>
      </c>
      <c r="AX583" s="13" t="s">
        <v>76</v>
      </c>
      <c r="AY583" s="261" t="s">
        <v>139</v>
      </c>
    </row>
    <row r="584" s="13" customFormat="1">
      <c r="A584" s="13"/>
      <c r="B584" s="250"/>
      <c r="C584" s="251"/>
      <c r="D584" s="252" t="s">
        <v>148</v>
      </c>
      <c r="E584" s="253" t="s">
        <v>1</v>
      </c>
      <c r="F584" s="254" t="s">
        <v>798</v>
      </c>
      <c r="G584" s="251"/>
      <c r="H584" s="255">
        <v>0.0040000000000000001</v>
      </c>
      <c r="I584" s="256"/>
      <c r="J584" s="251"/>
      <c r="K584" s="251"/>
      <c r="L584" s="257"/>
      <c r="M584" s="258"/>
      <c r="N584" s="259"/>
      <c r="O584" s="259"/>
      <c r="P584" s="259"/>
      <c r="Q584" s="259"/>
      <c r="R584" s="259"/>
      <c r="S584" s="259"/>
      <c r="T584" s="26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1" t="s">
        <v>148</v>
      </c>
      <c r="AU584" s="261" t="s">
        <v>86</v>
      </c>
      <c r="AV584" s="13" t="s">
        <v>86</v>
      </c>
      <c r="AW584" s="13" t="s">
        <v>32</v>
      </c>
      <c r="AX584" s="13" t="s">
        <v>76</v>
      </c>
      <c r="AY584" s="261" t="s">
        <v>139</v>
      </c>
    </row>
    <row r="585" s="16" customFormat="1">
      <c r="A585" s="16"/>
      <c r="B585" s="298"/>
      <c r="C585" s="299"/>
      <c r="D585" s="252" t="s">
        <v>148</v>
      </c>
      <c r="E585" s="300" t="s">
        <v>1</v>
      </c>
      <c r="F585" s="301" t="s">
        <v>466</v>
      </c>
      <c r="G585" s="299"/>
      <c r="H585" s="302">
        <v>0.032000000000000001</v>
      </c>
      <c r="I585" s="303"/>
      <c r="J585" s="299"/>
      <c r="K585" s="299"/>
      <c r="L585" s="304"/>
      <c r="M585" s="305"/>
      <c r="N585" s="306"/>
      <c r="O585" s="306"/>
      <c r="P585" s="306"/>
      <c r="Q585" s="306"/>
      <c r="R585" s="306"/>
      <c r="S585" s="306"/>
      <c r="T585" s="307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T585" s="308" t="s">
        <v>148</v>
      </c>
      <c r="AU585" s="308" t="s">
        <v>86</v>
      </c>
      <c r="AV585" s="16" t="s">
        <v>155</v>
      </c>
      <c r="AW585" s="16" t="s">
        <v>32</v>
      </c>
      <c r="AX585" s="16" t="s">
        <v>76</v>
      </c>
      <c r="AY585" s="308" t="s">
        <v>139</v>
      </c>
    </row>
    <row r="586" s="14" customFormat="1">
      <c r="A586" s="14"/>
      <c r="B586" s="262"/>
      <c r="C586" s="263"/>
      <c r="D586" s="252" t="s">
        <v>148</v>
      </c>
      <c r="E586" s="264" t="s">
        <v>1</v>
      </c>
      <c r="F586" s="265" t="s">
        <v>150</v>
      </c>
      <c r="G586" s="263"/>
      <c r="H586" s="266">
        <v>0.14999999999999999</v>
      </c>
      <c r="I586" s="267"/>
      <c r="J586" s="263"/>
      <c r="K586" s="263"/>
      <c r="L586" s="268"/>
      <c r="M586" s="269"/>
      <c r="N586" s="270"/>
      <c r="O586" s="270"/>
      <c r="P586" s="270"/>
      <c r="Q586" s="270"/>
      <c r="R586" s="270"/>
      <c r="S586" s="270"/>
      <c r="T586" s="27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72" t="s">
        <v>148</v>
      </c>
      <c r="AU586" s="272" t="s">
        <v>86</v>
      </c>
      <c r="AV586" s="14" t="s">
        <v>146</v>
      </c>
      <c r="AW586" s="14" t="s">
        <v>32</v>
      </c>
      <c r="AX586" s="14" t="s">
        <v>84</v>
      </c>
      <c r="AY586" s="272" t="s">
        <v>139</v>
      </c>
    </row>
    <row r="587" s="12" customFormat="1" ht="22.8" customHeight="1">
      <c r="A587" s="12"/>
      <c r="B587" s="221"/>
      <c r="C587" s="222"/>
      <c r="D587" s="223" t="s">
        <v>75</v>
      </c>
      <c r="E587" s="235" t="s">
        <v>179</v>
      </c>
      <c r="F587" s="235" t="s">
        <v>799</v>
      </c>
      <c r="G587" s="222"/>
      <c r="H587" s="222"/>
      <c r="I587" s="225"/>
      <c r="J587" s="236">
        <f>BK587</f>
        <v>0</v>
      </c>
      <c r="K587" s="222"/>
      <c r="L587" s="227"/>
      <c r="M587" s="228"/>
      <c r="N587" s="229"/>
      <c r="O587" s="229"/>
      <c r="P587" s="230">
        <f>SUM(P588:P664)</f>
        <v>0</v>
      </c>
      <c r="Q587" s="229"/>
      <c r="R587" s="230">
        <f>SUM(R588:R664)</f>
        <v>45.17925420000001</v>
      </c>
      <c r="S587" s="229"/>
      <c r="T587" s="231">
        <f>SUM(T588:T664)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32" t="s">
        <v>84</v>
      </c>
      <c r="AT587" s="233" t="s">
        <v>75</v>
      </c>
      <c r="AU587" s="233" t="s">
        <v>84</v>
      </c>
      <c r="AY587" s="232" t="s">
        <v>139</v>
      </c>
      <c r="BK587" s="234">
        <f>SUM(BK588:BK664)</f>
        <v>0</v>
      </c>
    </row>
    <row r="588" s="2" customFormat="1" ht="21.75" customHeight="1">
      <c r="A588" s="39"/>
      <c r="B588" s="40"/>
      <c r="C588" s="237" t="s">
        <v>291</v>
      </c>
      <c r="D588" s="237" t="s">
        <v>141</v>
      </c>
      <c r="E588" s="238" t="s">
        <v>800</v>
      </c>
      <c r="F588" s="239" t="s">
        <v>801</v>
      </c>
      <c r="G588" s="240" t="s">
        <v>308</v>
      </c>
      <c r="H588" s="241">
        <v>13.5</v>
      </c>
      <c r="I588" s="242"/>
      <c r="J588" s="243">
        <f>ROUND(I588*H588,2)</f>
        <v>0</v>
      </c>
      <c r="K588" s="239" t="s">
        <v>145</v>
      </c>
      <c r="L588" s="45"/>
      <c r="M588" s="244" t="s">
        <v>1</v>
      </c>
      <c r="N588" s="245" t="s">
        <v>41</v>
      </c>
      <c r="O588" s="92"/>
      <c r="P588" s="246">
        <f>O588*H588</f>
        <v>0</v>
      </c>
      <c r="Q588" s="246">
        <v>0.0027599999999999999</v>
      </c>
      <c r="R588" s="246">
        <f>Q588*H588</f>
        <v>0.037260000000000001</v>
      </c>
      <c r="S588" s="246">
        <v>0</v>
      </c>
      <c r="T588" s="247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8" t="s">
        <v>146</v>
      </c>
      <c r="AT588" s="248" t="s">
        <v>141</v>
      </c>
      <c r="AU588" s="248" t="s">
        <v>86</v>
      </c>
      <c r="AY588" s="18" t="s">
        <v>139</v>
      </c>
      <c r="BE588" s="249">
        <f>IF(N588="základní",J588,0)</f>
        <v>0</v>
      </c>
      <c r="BF588" s="249">
        <f>IF(N588="snížená",J588,0)</f>
        <v>0</v>
      </c>
      <c r="BG588" s="249">
        <f>IF(N588="zákl. přenesená",J588,0)</f>
        <v>0</v>
      </c>
      <c r="BH588" s="249">
        <f>IF(N588="sníž. přenesená",J588,0)</f>
        <v>0</v>
      </c>
      <c r="BI588" s="249">
        <f>IF(N588="nulová",J588,0)</f>
        <v>0</v>
      </c>
      <c r="BJ588" s="18" t="s">
        <v>84</v>
      </c>
      <c r="BK588" s="249">
        <f>ROUND(I588*H588,2)</f>
        <v>0</v>
      </c>
      <c r="BL588" s="18" t="s">
        <v>146</v>
      </c>
      <c r="BM588" s="248" t="s">
        <v>802</v>
      </c>
    </row>
    <row r="589" s="15" customFormat="1">
      <c r="A589" s="15"/>
      <c r="B589" s="288"/>
      <c r="C589" s="289"/>
      <c r="D589" s="252" t="s">
        <v>148</v>
      </c>
      <c r="E589" s="290" t="s">
        <v>1</v>
      </c>
      <c r="F589" s="291" t="s">
        <v>432</v>
      </c>
      <c r="G589" s="289"/>
      <c r="H589" s="290" t="s">
        <v>1</v>
      </c>
      <c r="I589" s="292"/>
      <c r="J589" s="289"/>
      <c r="K589" s="289"/>
      <c r="L589" s="293"/>
      <c r="M589" s="294"/>
      <c r="N589" s="295"/>
      <c r="O589" s="295"/>
      <c r="P589" s="295"/>
      <c r="Q589" s="295"/>
      <c r="R589" s="295"/>
      <c r="S589" s="295"/>
      <c r="T589" s="296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97" t="s">
        <v>148</v>
      </c>
      <c r="AU589" s="297" t="s">
        <v>86</v>
      </c>
      <c r="AV589" s="15" t="s">
        <v>84</v>
      </c>
      <c r="AW589" s="15" t="s">
        <v>32</v>
      </c>
      <c r="AX589" s="15" t="s">
        <v>76</v>
      </c>
      <c r="AY589" s="297" t="s">
        <v>139</v>
      </c>
    </row>
    <row r="590" s="13" customFormat="1">
      <c r="A590" s="13"/>
      <c r="B590" s="250"/>
      <c r="C590" s="251"/>
      <c r="D590" s="252" t="s">
        <v>148</v>
      </c>
      <c r="E590" s="253" t="s">
        <v>1</v>
      </c>
      <c r="F590" s="254" t="s">
        <v>803</v>
      </c>
      <c r="G590" s="251"/>
      <c r="H590" s="255">
        <v>1.2</v>
      </c>
      <c r="I590" s="256"/>
      <c r="J590" s="251"/>
      <c r="K590" s="251"/>
      <c r="L590" s="257"/>
      <c r="M590" s="258"/>
      <c r="N590" s="259"/>
      <c r="O590" s="259"/>
      <c r="P590" s="259"/>
      <c r="Q590" s="259"/>
      <c r="R590" s="259"/>
      <c r="S590" s="259"/>
      <c r="T590" s="26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1" t="s">
        <v>148</v>
      </c>
      <c r="AU590" s="261" t="s">
        <v>86</v>
      </c>
      <c r="AV590" s="13" t="s">
        <v>86</v>
      </c>
      <c r="AW590" s="13" t="s">
        <v>32</v>
      </c>
      <c r="AX590" s="13" t="s">
        <v>76</v>
      </c>
      <c r="AY590" s="261" t="s">
        <v>139</v>
      </c>
    </row>
    <row r="591" s="13" customFormat="1">
      <c r="A591" s="13"/>
      <c r="B591" s="250"/>
      <c r="C591" s="251"/>
      <c r="D591" s="252" t="s">
        <v>148</v>
      </c>
      <c r="E591" s="253" t="s">
        <v>1</v>
      </c>
      <c r="F591" s="254" t="s">
        <v>804</v>
      </c>
      <c r="G591" s="251"/>
      <c r="H591" s="255">
        <v>3.8999999999999999</v>
      </c>
      <c r="I591" s="256"/>
      <c r="J591" s="251"/>
      <c r="K591" s="251"/>
      <c r="L591" s="257"/>
      <c r="M591" s="258"/>
      <c r="N591" s="259"/>
      <c r="O591" s="259"/>
      <c r="P591" s="259"/>
      <c r="Q591" s="259"/>
      <c r="R591" s="259"/>
      <c r="S591" s="259"/>
      <c r="T591" s="26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61" t="s">
        <v>148</v>
      </c>
      <c r="AU591" s="261" t="s">
        <v>86</v>
      </c>
      <c r="AV591" s="13" t="s">
        <v>86</v>
      </c>
      <c r="AW591" s="13" t="s">
        <v>32</v>
      </c>
      <c r="AX591" s="13" t="s">
        <v>76</v>
      </c>
      <c r="AY591" s="261" t="s">
        <v>139</v>
      </c>
    </row>
    <row r="592" s="13" customFormat="1">
      <c r="A592" s="13"/>
      <c r="B592" s="250"/>
      <c r="C592" s="251"/>
      <c r="D592" s="252" t="s">
        <v>148</v>
      </c>
      <c r="E592" s="253" t="s">
        <v>1</v>
      </c>
      <c r="F592" s="254" t="s">
        <v>805</v>
      </c>
      <c r="G592" s="251"/>
      <c r="H592" s="255">
        <v>1.7</v>
      </c>
      <c r="I592" s="256"/>
      <c r="J592" s="251"/>
      <c r="K592" s="251"/>
      <c r="L592" s="257"/>
      <c r="M592" s="258"/>
      <c r="N592" s="259"/>
      <c r="O592" s="259"/>
      <c r="P592" s="259"/>
      <c r="Q592" s="259"/>
      <c r="R592" s="259"/>
      <c r="S592" s="259"/>
      <c r="T592" s="26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61" t="s">
        <v>148</v>
      </c>
      <c r="AU592" s="261" t="s">
        <v>86</v>
      </c>
      <c r="AV592" s="13" t="s">
        <v>86</v>
      </c>
      <c r="AW592" s="13" t="s">
        <v>32</v>
      </c>
      <c r="AX592" s="13" t="s">
        <v>76</v>
      </c>
      <c r="AY592" s="261" t="s">
        <v>139</v>
      </c>
    </row>
    <row r="593" s="13" customFormat="1">
      <c r="A593" s="13"/>
      <c r="B593" s="250"/>
      <c r="C593" s="251"/>
      <c r="D593" s="252" t="s">
        <v>148</v>
      </c>
      <c r="E593" s="253" t="s">
        <v>1</v>
      </c>
      <c r="F593" s="254" t="s">
        <v>806</v>
      </c>
      <c r="G593" s="251"/>
      <c r="H593" s="255">
        <v>1.7</v>
      </c>
      <c r="I593" s="256"/>
      <c r="J593" s="251"/>
      <c r="K593" s="251"/>
      <c r="L593" s="257"/>
      <c r="M593" s="258"/>
      <c r="N593" s="259"/>
      <c r="O593" s="259"/>
      <c r="P593" s="259"/>
      <c r="Q593" s="259"/>
      <c r="R593" s="259"/>
      <c r="S593" s="259"/>
      <c r="T593" s="26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1" t="s">
        <v>148</v>
      </c>
      <c r="AU593" s="261" t="s">
        <v>86</v>
      </c>
      <c r="AV593" s="13" t="s">
        <v>86</v>
      </c>
      <c r="AW593" s="13" t="s">
        <v>32</v>
      </c>
      <c r="AX593" s="13" t="s">
        <v>76</v>
      </c>
      <c r="AY593" s="261" t="s">
        <v>139</v>
      </c>
    </row>
    <row r="594" s="13" customFormat="1">
      <c r="A594" s="13"/>
      <c r="B594" s="250"/>
      <c r="C594" s="251"/>
      <c r="D594" s="252" t="s">
        <v>148</v>
      </c>
      <c r="E594" s="253" t="s">
        <v>1</v>
      </c>
      <c r="F594" s="254" t="s">
        <v>807</v>
      </c>
      <c r="G594" s="251"/>
      <c r="H594" s="255">
        <v>1.7</v>
      </c>
      <c r="I594" s="256"/>
      <c r="J594" s="251"/>
      <c r="K594" s="251"/>
      <c r="L594" s="257"/>
      <c r="M594" s="258"/>
      <c r="N594" s="259"/>
      <c r="O594" s="259"/>
      <c r="P594" s="259"/>
      <c r="Q594" s="259"/>
      <c r="R594" s="259"/>
      <c r="S594" s="259"/>
      <c r="T594" s="26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61" t="s">
        <v>148</v>
      </c>
      <c r="AU594" s="261" t="s">
        <v>86</v>
      </c>
      <c r="AV594" s="13" t="s">
        <v>86</v>
      </c>
      <c r="AW594" s="13" t="s">
        <v>32</v>
      </c>
      <c r="AX594" s="13" t="s">
        <v>76</v>
      </c>
      <c r="AY594" s="261" t="s">
        <v>139</v>
      </c>
    </row>
    <row r="595" s="13" customFormat="1">
      <c r="A595" s="13"/>
      <c r="B595" s="250"/>
      <c r="C595" s="251"/>
      <c r="D595" s="252" t="s">
        <v>148</v>
      </c>
      <c r="E595" s="253" t="s">
        <v>1</v>
      </c>
      <c r="F595" s="254" t="s">
        <v>808</v>
      </c>
      <c r="G595" s="251"/>
      <c r="H595" s="255">
        <v>1</v>
      </c>
      <c r="I595" s="256"/>
      <c r="J595" s="251"/>
      <c r="K595" s="251"/>
      <c r="L595" s="257"/>
      <c r="M595" s="258"/>
      <c r="N595" s="259"/>
      <c r="O595" s="259"/>
      <c r="P595" s="259"/>
      <c r="Q595" s="259"/>
      <c r="R595" s="259"/>
      <c r="S595" s="259"/>
      <c r="T595" s="26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61" t="s">
        <v>148</v>
      </c>
      <c r="AU595" s="261" t="s">
        <v>86</v>
      </c>
      <c r="AV595" s="13" t="s">
        <v>86</v>
      </c>
      <c r="AW595" s="13" t="s">
        <v>32</v>
      </c>
      <c r="AX595" s="13" t="s">
        <v>76</v>
      </c>
      <c r="AY595" s="261" t="s">
        <v>139</v>
      </c>
    </row>
    <row r="596" s="13" customFormat="1">
      <c r="A596" s="13"/>
      <c r="B596" s="250"/>
      <c r="C596" s="251"/>
      <c r="D596" s="252" t="s">
        <v>148</v>
      </c>
      <c r="E596" s="253" t="s">
        <v>1</v>
      </c>
      <c r="F596" s="254" t="s">
        <v>809</v>
      </c>
      <c r="G596" s="251"/>
      <c r="H596" s="255">
        <v>1.2</v>
      </c>
      <c r="I596" s="256"/>
      <c r="J596" s="251"/>
      <c r="K596" s="251"/>
      <c r="L596" s="257"/>
      <c r="M596" s="258"/>
      <c r="N596" s="259"/>
      <c r="O596" s="259"/>
      <c r="P596" s="259"/>
      <c r="Q596" s="259"/>
      <c r="R596" s="259"/>
      <c r="S596" s="259"/>
      <c r="T596" s="26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61" t="s">
        <v>148</v>
      </c>
      <c r="AU596" s="261" t="s">
        <v>86</v>
      </c>
      <c r="AV596" s="13" t="s">
        <v>86</v>
      </c>
      <c r="AW596" s="13" t="s">
        <v>32</v>
      </c>
      <c r="AX596" s="13" t="s">
        <v>76</v>
      </c>
      <c r="AY596" s="261" t="s">
        <v>139</v>
      </c>
    </row>
    <row r="597" s="13" customFormat="1">
      <c r="A597" s="13"/>
      <c r="B597" s="250"/>
      <c r="C597" s="251"/>
      <c r="D597" s="252" t="s">
        <v>148</v>
      </c>
      <c r="E597" s="253" t="s">
        <v>1</v>
      </c>
      <c r="F597" s="254" t="s">
        <v>810</v>
      </c>
      <c r="G597" s="251"/>
      <c r="H597" s="255">
        <v>1.1000000000000001</v>
      </c>
      <c r="I597" s="256"/>
      <c r="J597" s="251"/>
      <c r="K597" s="251"/>
      <c r="L597" s="257"/>
      <c r="M597" s="258"/>
      <c r="N597" s="259"/>
      <c r="O597" s="259"/>
      <c r="P597" s="259"/>
      <c r="Q597" s="259"/>
      <c r="R597" s="259"/>
      <c r="S597" s="259"/>
      <c r="T597" s="26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61" t="s">
        <v>148</v>
      </c>
      <c r="AU597" s="261" t="s">
        <v>86</v>
      </c>
      <c r="AV597" s="13" t="s">
        <v>86</v>
      </c>
      <c r="AW597" s="13" t="s">
        <v>32</v>
      </c>
      <c r="AX597" s="13" t="s">
        <v>76</v>
      </c>
      <c r="AY597" s="261" t="s">
        <v>139</v>
      </c>
    </row>
    <row r="598" s="16" customFormat="1">
      <c r="A598" s="16"/>
      <c r="B598" s="298"/>
      <c r="C598" s="299"/>
      <c r="D598" s="252" t="s">
        <v>148</v>
      </c>
      <c r="E598" s="300" t="s">
        <v>1</v>
      </c>
      <c r="F598" s="301" t="s">
        <v>466</v>
      </c>
      <c r="G598" s="299"/>
      <c r="H598" s="302">
        <v>13.5</v>
      </c>
      <c r="I598" s="303"/>
      <c r="J598" s="299"/>
      <c r="K598" s="299"/>
      <c r="L598" s="304"/>
      <c r="M598" s="305"/>
      <c r="N598" s="306"/>
      <c r="O598" s="306"/>
      <c r="P598" s="306"/>
      <c r="Q598" s="306"/>
      <c r="R598" s="306"/>
      <c r="S598" s="306"/>
      <c r="T598" s="307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T598" s="308" t="s">
        <v>148</v>
      </c>
      <c r="AU598" s="308" t="s">
        <v>86</v>
      </c>
      <c r="AV598" s="16" t="s">
        <v>155</v>
      </c>
      <c r="AW598" s="16" t="s">
        <v>32</v>
      </c>
      <c r="AX598" s="16" t="s">
        <v>76</v>
      </c>
      <c r="AY598" s="308" t="s">
        <v>139</v>
      </c>
    </row>
    <row r="599" s="14" customFormat="1">
      <c r="A599" s="14"/>
      <c r="B599" s="262"/>
      <c r="C599" s="263"/>
      <c r="D599" s="252" t="s">
        <v>148</v>
      </c>
      <c r="E599" s="264" t="s">
        <v>1</v>
      </c>
      <c r="F599" s="265" t="s">
        <v>150</v>
      </c>
      <c r="G599" s="263"/>
      <c r="H599" s="266">
        <v>13.5</v>
      </c>
      <c r="I599" s="267"/>
      <c r="J599" s="263"/>
      <c r="K599" s="263"/>
      <c r="L599" s="268"/>
      <c r="M599" s="269"/>
      <c r="N599" s="270"/>
      <c r="O599" s="270"/>
      <c r="P599" s="270"/>
      <c r="Q599" s="270"/>
      <c r="R599" s="270"/>
      <c r="S599" s="270"/>
      <c r="T599" s="27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72" t="s">
        <v>148</v>
      </c>
      <c r="AU599" s="272" t="s">
        <v>86</v>
      </c>
      <c r="AV599" s="14" t="s">
        <v>146</v>
      </c>
      <c r="AW599" s="14" t="s">
        <v>32</v>
      </c>
      <c r="AX599" s="14" t="s">
        <v>84</v>
      </c>
      <c r="AY599" s="272" t="s">
        <v>139</v>
      </c>
    </row>
    <row r="600" s="2" customFormat="1" ht="21.75" customHeight="1">
      <c r="A600" s="39"/>
      <c r="B600" s="40"/>
      <c r="C600" s="237" t="s">
        <v>296</v>
      </c>
      <c r="D600" s="237" t="s">
        <v>141</v>
      </c>
      <c r="E600" s="238" t="s">
        <v>811</v>
      </c>
      <c r="F600" s="239" t="s">
        <v>812</v>
      </c>
      <c r="G600" s="240" t="s">
        <v>308</v>
      </c>
      <c r="H600" s="241">
        <v>7.9000000000000004</v>
      </c>
      <c r="I600" s="242"/>
      <c r="J600" s="243">
        <f>ROUND(I600*H600,2)</f>
        <v>0</v>
      </c>
      <c r="K600" s="239" t="s">
        <v>145</v>
      </c>
      <c r="L600" s="45"/>
      <c r="M600" s="244" t="s">
        <v>1</v>
      </c>
      <c r="N600" s="245" t="s">
        <v>41</v>
      </c>
      <c r="O600" s="92"/>
      <c r="P600" s="246">
        <f>O600*H600</f>
        <v>0</v>
      </c>
      <c r="Q600" s="246">
        <v>0.0044000000000000003</v>
      </c>
      <c r="R600" s="246">
        <f>Q600*H600</f>
        <v>0.034760000000000006</v>
      </c>
      <c r="S600" s="246">
        <v>0</v>
      </c>
      <c r="T600" s="247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8" t="s">
        <v>146</v>
      </c>
      <c r="AT600" s="248" t="s">
        <v>141</v>
      </c>
      <c r="AU600" s="248" t="s">
        <v>86</v>
      </c>
      <c r="AY600" s="18" t="s">
        <v>139</v>
      </c>
      <c r="BE600" s="249">
        <f>IF(N600="základní",J600,0)</f>
        <v>0</v>
      </c>
      <c r="BF600" s="249">
        <f>IF(N600="snížená",J600,0)</f>
        <v>0</v>
      </c>
      <c r="BG600" s="249">
        <f>IF(N600="zákl. přenesená",J600,0)</f>
        <v>0</v>
      </c>
      <c r="BH600" s="249">
        <f>IF(N600="sníž. přenesená",J600,0)</f>
        <v>0</v>
      </c>
      <c r="BI600" s="249">
        <f>IF(N600="nulová",J600,0)</f>
        <v>0</v>
      </c>
      <c r="BJ600" s="18" t="s">
        <v>84</v>
      </c>
      <c r="BK600" s="249">
        <f>ROUND(I600*H600,2)</f>
        <v>0</v>
      </c>
      <c r="BL600" s="18" t="s">
        <v>146</v>
      </c>
      <c r="BM600" s="248" t="s">
        <v>813</v>
      </c>
    </row>
    <row r="601" s="15" customFormat="1">
      <c r="A601" s="15"/>
      <c r="B601" s="288"/>
      <c r="C601" s="289"/>
      <c r="D601" s="252" t="s">
        <v>148</v>
      </c>
      <c r="E601" s="290" t="s">
        <v>1</v>
      </c>
      <c r="F601" s="291" t="s">
        <v>432</v>
      </c>
      <c r="G601" s="289"/>
      <c r="H601" s="290" t="s">
        <v>1</v>
      </c>
      <c r="I601" s="292"/>
      <c r="J601" s="289"/>
      <c r="K601" s="289"/>
      <c r="L601" s="293"/>
      <c r="M601" s="294"/>
      <c r="N601" s="295"/>
      <c r="O601" s="295"/>
      <c r="P601" s="295"/>
      <c r="Q601" s="295"/>
      <c r="R601" s="295"/>
      <c r="S601" s="295"/>
      <c r="T601" s="296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97" t="s">
        <v>148</v>
      </c>
      <c r="AU601" s="297" t="s">
        <v>86</v>
      </c>
      <c r="AV601" s="15" t="s">
        <v>84</v>
      </c>
      <c r="AW601" s="15" t="s">
        <v>32</v>
      </c>
      <c r="AX601" s="15" t="s">
        <v>76</v>
      </c>
      <c r="AY601" s="297" t="s">
        <v>139</v>
      </c>
    </row>
    <row r="602" s="13" customFormat="1">
      <c r="A602" s="13"/>
      <c r="B602" s="250"/>
      <c r="C602" s="251"/>
      <c r="D602" s="252" t="s">
        <v>148</v>
      </c>
      <c r="E602" s="253" t="s">
        <v>1</v>
      </c>
      <c r="F602" s="254" t="s">
        <v>814</v>
      </c>
      <c r="G602" s="251"/>
      <c r="H602" s="255">
        <v>1.1000000000000001</v>
      </c>
      <c r="I602" s="256"/>
      <c r="J602" s="251"/>
      <c r="K602" s="251"/>
      <c r="L602" s="257"/>
      <c r="M602" s="258"/>
      <c r="N602" s="259"/>
      <c r="O602" s="259"/>
      <c r="P602" s="259"/>
      <c r="Q602" s="259"/>
      <c r="R602" s="259"/>
      <c r="S602" s="259"/>
      <c r="T602" s="26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61" t="s">
        <v>148</v>
      </c>
      <c r="AU602" s="261" t="s">
        <v>86</v>
      </c>
      <c r="AV602" s="13" t="s">
        <v>86</v>
      </c>
      <c r="AW602" s="13" t="s">
        <v>32</v>
      </c>
      <c r="AX602" s="13" t="s">
        <v>76</v>
      </c>
      <c r="AY602" s="261" t="s">
        <v>139</v>
      </c>
    </row>
    <row r="603" s="13" customFormat="1">
      <c r="A603" s="13"/>
      <c r="B603" s="250"/>
      <c r="C603" s="251"/>
      <c r="D603" s="252" t="s">
        <v>148</v>
      </c>
      <c r="E603" s="253" t="s">
        <v>1</v>
      </c>
      <c r="F603" s="254" t="s">
        <v>815</v>
      </c>
      <c r="G603" s="251"/>
      <c r="H603" s="255">
        <v>1.5</v>
      </c>
      <c r="I603" s="256"/>
      <c r="J603" s="251"/>
      <c r="K603" s="251"/>
      <c r="L603" s="257"/>
      <c r="M603" s="258"/>
      <c r="N603" s="259"/>
      <c r="O603" s="259"/>
      <c r="P603" s="259"/>
      <c r="Q603" s="259"/>
      <c r="R603" s="259"/>
      <c r="S603" s="259"/>
      <c r="T603" s="26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1" t="s">
        <v>148</v>
      </c>
      <c r="AU603" s="261" t="s">
        <v>86</v>
      </c>
      <c r="AV603" s="13" t="s">
        <v>86</v>
      </c>
      <c r="AW603" s="13" t="s">
        <v>32</v>
      </c>
      <c r="AX603" s="13" t="s">
        <v>76</v>
      </c>
      <c r="AY603" s="261" t="s">
        <v>139</v>
      </c>
    </row>
    <row r="604" s="13" customFormat="1">
      <c r="A604" s="13"/>
      <c r="B604" s="250"/>
      <c r="C604" s="251"/>
      <c r="D604" s="252" t="s">
        <v>148</v>
      </c>
      <c r="E604" s="253" t="s">
        <v>1</v>
      </c>
      <c r="F604" s="254" t="s">
        <v>816</v>
      </c>
      <c r="G604" s="251"/>
      <c r="H604" s="255">
        <v>1.5</v>
      </c>
      <c r="I604" s="256"/>
      <c r="J604" s="251"/>
      <c r="K604" s="251"/>
      <c r="L604" s="257"/>
      <c r="M604" s="258"/>
      <c r="N604" s="259"/>
      <c r="O604" s="259"/>
      <c r="P604" s="259"/>
      <c r="Q604" s="259"/>
      <c r="R604" s="259"/>
      <c r="S604" s="259"/>
      <c r="T604" s="26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61" t="s">
        <v>148</v>
      </c>
      <c r="AU604" s="261" t="s">
        <v>86</v>
      </c>
      <c r="AV604" s="13" t="s">
        <v>86</v>
      </c>
      <c r="AW604" s="13" t="s">
        <v>32</v>
      </c>
      <c r="AX604" s="13" t="s">
        <v>76</v>
      </c>
      <c r="AY604" s="261" t="s">
        <v>139</v>
      </c>
    </row>
    <row r="605" s="13" customFormat="1">
      <c r="A605" s="13"/>
      <c r="B605" s="250"/>
      <c r="C605" s="251"/>
      <c r="D605" s="252" t="s">
        <v>148</v>
      </c>
      <c r="E605" s="253" t="s">
        <v>1</v>
      </c>
      <c r="F605" s="254" t="s">
        <v>817</v>
      </c>
      <c r="G605" s="251"/>
      <c r="H605" s="255">
        <v>1.6000000000000001</v>
      </c>
      <c r="I605" s="256"/>
      <c r="J605" s="251"/>
      <c r="K605" s="251"/>
      <c r="L605" s="257"/>
      <c r="M605" s="258"/>
      <c r="N605" s="259"/>
      <c r="O605" s="259"/>
      <c r="P605" s="259"/>
      <c r="Q605" s="259"/>
      <c r="R605" s="259"/>
      <c r="S605" s="259"/>
      <c r="T605" s="26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61" t="s">
        <v>148</v>
      </c>
      <c r="AU605" s="261" t="s">
        <v>86</v>
      </c>
      <c r="AV605" s="13" t="s">
        <v>86</v>
      </c>
      <c r="AW605" s="13" t="s">
        <v>32</v>
      </c>
      <c r="AX605" s="13" t="s">
        <v>76</v>
      </c>
      <c r="AY605" s="261" t="s">
        <v>139</v>
      </c>
    </row>
    <row r="606" s="13" customFormat="1">
      <c r="A606" s="13"/>
      <c r="B606" s="250"/>
      <c r="C606" s="251"/>
      <c r="D606" s="252" t="s">
        <v>148</v>
      </c>
      <c r="E606" s="253" t="s">
        <v>1</v>
      </c>
      <c r="F606" s="254" t="s">
        <v>818</v>
      </c>
      <c r="G606" s="251"/>
      <c r="H606" s="255">
        <v>2.2000000000000002</v>
      </c>
      <c r="I606" s="256"/>
      <c r="J606" s="251"/>
      <c r="K606" s="251"/>
      <c r="L606" s="257"/>
      <c r="M606" s="258"/>
      <c r="N606" s="259"/>
      <c r="O606" s="259"/>
      <c r="P606" s="259"/>
      <c r="Q606" s="259"/>
      <c r="R606" s="259"/>
      <c r="S606" s="259"/>
      <c r="T606" s="26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61" t="s">
        <v>148</v>
      </c>
      <c r="AU606" s="261" t="s">
        <v>86</v>
      </c>
      <c r="AV606" s="13" t="s">
        <v>86</v>
      </c>
      <c r="AW606" s="13" t="s">
        <v>32</v>
      </c>
      <c r="AX606" s="13" t="s">
        <v>76</v>
      </c>
      <c r="AY606" s="261" t="s">
        <v>139</v>
      </c>
    </row>
    <row r="607" s="16" customFormat="1">
      <c r="A607" s="16"/>
      <c r="B607" s="298"/>
      <c r="C607" s="299"/>
      <c r="D607" s="252" t="s">
        <v>148</v>
      </c>
      <c r="E607" s="300" t="s">
        <v>1</v>
      </c>
      <c r="F607" s="301" t="s">
        <v>466</v>
      </c>
      <c r="G607" s="299"/>
      <c r="H607" s="302">
        <v>7.9000000000000004</v>
      </c>
      <c r="I607" s="303"/>
      <c r="J607" s="299"/>
      <c r="K607" s="299"/>
      <c r="L607" s="304"/>
      <c r="M607" s="305"/>
      <c r="N607" s="306"/>
      <c r="O607" s="306"/>
      <c r="P607" s="306"/>
      <c r="Q607" s="306"/>
      <c r="R607" s="306"/>
      <c r="S607" s="306"/>
      <c r="T607" s="307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T607" s="308" t="s">
        <v>148</v>
      </c>
      <c r="AU607" s="308" t="s">
        <v>86</v>
      </c>
      <c r="AV607" s="16" t="s">
        <v>155</v>
      </c>
      <c r="AW607" s="16" t="s">
        <v>32</v>
      </c>
      <c r="AX607" s="16" t="s">
        <v>76</v>
      </c>
      <c r="AY607" s="308" t="s">
        <v>139</v>
      </c>
    </row>
    <row r="608" s="14" customFormat="1">
      <c r="A608" s="14"/>
      <c r="B608" s="262"/>
      <c r="C608" s="263"/>
      <c r="D608" s="252" t="s">
        <v>148</v>
      </c>
      <c r="E608" s="264" t="s">
        <v>1</v>
      </c>
      <c r="F608" s="265" t="s">
        <v>150</v>
      </c>
      <c r="G608" s="263"/>
      <c r="H608" s="266">
        <v>7.9000000000000004</v>
      </c>
      <c r="I608" s="267"/>
      <c r="J608" s="263"/>
      <c r="K608" s="263"/>
      <c r="L608" s="268"/>
      <c r="M608" s="269"/>
      <c r="N608" s="270"/>
      <c r="O608" s="270"/>
      <c r="P608" s="270"/>
      <c r="Q608" s="270"/>
      <c r="R608" s="270"/>
      <c r="S608" s="270"/>
      <c r="T608" s="27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72" t="s">
        <v>148</v>
      </c>
      <c r="AU608" s="272" t="s">
        <v>86</v>
      </c>
      <c r="AV608" s="14" t="s">
        <v>146</v>
      </c>
      <c r="AW608" s="14" t="s">
        <v>32</v>
      </c>
      <c r="AX608" s="14" t="s">
        <v>84</v>
      </c>
      <c r="AY608" s="272" t="s">
        <v>139</v>
      </c>
    </row>
    <row r="609" s="2" customFormat="1" ht="21.75" customHeight="1">
      <c r="A609" s="39"/>
      <c r="B609" s="40"/>
      <c r="C609" s="237" t="s">
        <v>301</v>
      </c>
      <c r="D609" s="237" t="s">
        <v>141</v>
      </c>
      <c r="E609" s="238" t="s">
        <v>819</v>
      </c>
      <c r="F609" s="239" t="s">
        <v>820</v>
      </c>
      <c r="G609" s="240" t="s">
        <v>308</v>
      </c>
      <c r="H609" s="241">
        <v>262.5</v>
      </c>
      <c r="I609" s="242"/>
      <c r="J609" s="243">
        <f>ROUND(I609*H609,2)</f>
        <v>0</v>
      </c>
      <c r="K609" s="239" t="s">
        <v>145</v>
      </c>
      <c r="L609" s="45"/>
      <c r="M609" s="244" t="s">
        <v>1</v>
      </c>
      <c r="N609" s="245" t="s">
        <v>41</v>
      </c>
      <c r="O609" s="92"/>
      <c r="P609" s="246">
        <f>O609*H609</f>
        <v>0</v>
      </c>
      <c r="Q609" s="246">
        <v>2.0000000000000002E-05</v>
      </c>
      <c r="R609" s="246">
        <f>Q609*H609</f>
        <v>0.0052500000000000003</v>
      </c>
      <c r="S609" s="246">
        <v>0</v>
      </c>
      <c r="T609" s="247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8" t="s">
        <v>146</v>
      </c>
      <c r="AT609" s="248" t="s">
        <v>141</v>
      </c>
      <c r="AU609" s="248" t="s">
        <v>86</v>
      </c>
      <c r="AY609" s="18" t="s">
        <v>139</v>
      </c>
      <c r="BE609" s="249">
        <f>IF(N609="základní",J609,0)</f>
        <v>0</v>
      </c>
      <c r="BF609" s="249">
        <f>IF(N609="snížená",J609,0)</f>
        <v>0</v>
      </c>
      <c r="BG609" s="249">
        <f>IF(N609="zákl. přenesená",J609,0)</f>
        <v>0</v>
      </c>
      <c r="BH609" s="249">
        <f>IF(N609="sníž. přenesená",J609,0)</f>
        <v>0</v>
      </c>
      <c r="BI609" s="249">
        <f>IF(N609="nulová",J609,0)</f>
        <v>0</v>
      </c>
      <c r="BJ609" s="18" t="s">
        <v>84</v>
      </c>
      <c r="BK609" s="249">
        <f>ROUND(I609*H609,2)</f>
        <v>0</v>
      </c>
      <c r="BL609" s="18" t="s">
        <v>146</v>
      </c>
      <c r="BM609" s="248" t="s">
        <v>821</v>
      </c>
    </row>
    <row r="610" s="13" customFormat="1">
      <c r="A610" s="13"/>
      <c r="B610" s="250"/>
      <c r="C610" s="251"/>
      <c r="D610" s="252" t="s">
        <v>148</v>
      </c>
      <c r="E610" s="253" t="s">
        <v>1</v>
      </c>
      <c r="F610" s="254" t="s">
        <v>822</v>
      </c>
      <c r="G610" s="251"/>
      <c r="H610" s="255">
        <v>29.469999999999999</v>
      </c>
      <c r="I610" s="256"/>
      <c r="J610" s="251"/>
      <c r="K610" s="251"/>
      <c r="L610" s="257"/>
      <c r="M610" s="258"/>
      <c r="N610" s="259"/>
      <c r="O610" s="259"/>
      <c r="P610" s="259"/>
      <c r="Q610" s="259"/>
      <c r="R610" s="259"/>
      <c r="S610" s="259"/>
      <c r="T610" s="26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1" t="s">
        <v>148</v>
      </c>
      <c r="AU610" s="261" t="s">
        <v>86</v>
      </c>
      <c r="AV610" s="13" t="s">
        <v>86</v>
      </c>
      <c r="AW610" s="13" t="s">
        <v>32</v>
      </c>
      <c r="AX610" s="13" t="s">
        <v>76</v>
      </c>
      <c r="AY610" s="261" t="s">
        <v>139</v>
      </c>
    </row>
    <row r="611" s="13" customFormat="1">
      <c r="A611" s="13"/>
      <c r="B611" s="250"/>
      <c r="C611" s="251"/>
      <c r="D611" s="252" t="s">
        <v>148</v>
      </c>
      <c r="E611" s="253" t="s">
        <v>1</v>
      </c>
      <c r="F611" s="254" t="s">
        <v>823</v>
      </c>
      <c r="G611" s="251"/>
      <c r="H611" s="255">
        <v>125.16</v>
      </c>
      <c r="I611" s="256"/>
      <c r="J611" s="251"/>
      <c r="K611" s="251"/>
      <c r="L611" s="257"/>
      <c r="M611" s="258"/>
      <c r="N611" s="259"/>
      <c r="O611" s="259"/>
      <c r="P611" s="259"/>
      <c r="Q611" s="259"/>
      <c r="R611" s="259"/>
      <c r="S611" s="259"/>
      <c r="T611" s="26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61" t="s">
        <v>148</v>
      </c>
      <c r="AU611" s="261" t="s">
        <v>86</v>
      </c>
      <c r="AV611" s="13" t="s">
        <v>86</v>
      </c>
      <c r="AW611" s="13" t="s">
        <v>32</v>
      </c>
      <c r="AX611" s="13" t="s">
        <v>76</v>
      </c>
      <c r="AY611" s="261" t="s">
        <v>139</v>
      </c>
    </row>
    <row r="612" s="13" customFormat="1">
      <c r="A612" s="13"/>
      <c r="B612" s="250"/>
      <c r="C612" s="251"/>
      <c r="D612" s="252" t="s">
        <v>148</v>
      </c>
      <c r="E612" s="253" t="s">
        <v>1</v>
      </c>
      <c r="F612" s="254" t="s">
        <v>824</v>
      </c>
      <c r="G612" s="251"/>
      <c r="H612" s="255">
        <v>43.670000000000002</v>
      </c>
      <c r="I612" s="256"/>
      <c r="J612" s="251"/>
      <c r="K612" s="251"/>
      <c r="L612" s="257"/>
      <c r="M612" s="258"/>
      <c r="N612" s="259"/>
      <c r="O612" s="259"/>
      <c r="P612" s="259"/>
      <c r="Q612" s="259"/>
      <c r="R612" s="259"/>
      <c r="S612" s="259"/>
      <c r="T612" s="26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1" t="s">
        <v>148</v>
      </c>
      <c r="AU612" s="261" t="s">
        <v>86</v>
      </c>
      <c r="AV612" s="13" t="s">
        <v>86</v>
      </c>
      <c r="AW612" s="13" t="s">
        <v>32</v>
      </c>
      <c r="AX612" s="13" t="s">
        <v>76</v>
      </c>
      <c r="AY612" s="261" t="s">
        <v>139</v>
      </c>
    </row>
    <row r="613" s="13" customFormat="1">
      <c r="A613" s="13"/>
      <c r="B613" s="250"/>
      <c r="C613" s="251"/>
      <c r="D613" s="252" t="s">
        <v>148</v>
      </c>
      <c r="E613" s="253" t="s">
        <v>1</v>
      </c>
      <c r="F613" s="254" t="s">
        <v>825</v>
      </c>
      <c r="G613" s="251"/>
      <c r="H613" s="255">
        <v>64.200000000000003</v>
      </c>
      <c r="I613" s="256"/>
      <c r="J613" s="251"/>
      <c r="K613" s="251"/>
      <c r="L613" s="257"/>
      <c r="M613" s="258"/>
      <c r="N613" s="259"/>
      <c r="O613" s="259"/>
      <c r="P613" s="259"/>
      <c r="Q613" s="259"/>
      <c r="R613" s="259"/>
      <c r="S613" s="259"/>
      <c r="T613" s="26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61" t="s">
        <v>148</v>
      </c>
      <c r="AU613" s="261" t="s">
        <v>86</v>
      </c>
      <c r="AV613" s="13" t="s">
        <v>86</v>
      </c>
      <c r="AW613" s="13" t="s">
        <v>32</v>
      </c>
      <c r="AX613" s="13" t="s">
        <v>76</v>
      </c>
      <c r="AY613" s="261" t="s">
        <v>139</v>
      </c>
    </row>
    <row r="614" s="16" customFormat="1">
      <c r="A614" s="16"/>
      <c r="B614" s="298"/>
      <c r="C614" s="299"/>
      <c r="D614" s="252" t="s">
        <v>148</v>
      </c>
      <c r="E614" s="300" t="s">
        <v>1</v>
      </c>
      <c r="F614" s="301" t="s">
        <v>466</v>
      </c>
      <c r="G614" s="299"/>
      <c r="H614" s="302">
        <v>262.5</v>
      </c>
      <c r="I614" s="303"/>
      <c r="J614" s="299"/>
      <c r="K614" s="299"/>
      <c r="L614" s="304"/>
      <c r="M614" s="305"/>
      <c r="N614" s="306"/>
      <c r="O614" s="306"/>
      <c r="P614" s="306"/>
      <c r="Q614" s="306"/>
      <c r="R614" s="306"/>
      <c r="S614" s="306"/>
      <c r="T614" s="307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T614" s="308" t="s">
        <v>148</v>
      </c>
      <c r="AU614" s="308" t="s">
        <v>86</v>
      </c>
      <c r="AV614" s="16" t="s">
        <v>155</v>
      </c>
      <c r="AW614" s="16" t="s">
        <v>32</v>
      </c>
      <c r="AX614" s="16" t="s">
        <v>76</v>
      </c>
      <c r="AY614" s="308" t="s">
        <v>139</v>
      </c>
    </row>
    <row r="615" s="14" customFormat="1">
      <c r="A615" s="14"/>
      <c r="B615" s="262"/>
      <c r="C615" s="263"/>
      <c r="D615" s="252" t="s">
        <v>148</v>
      </c>
      <c r="E615" s="264" t="s">
        <v>1</v>
      </c>
      <c r="F615" s="265" t="s">
        <v>150</v>
      </c>
      <c r="G615" s="263"/>
      <c r="H615" s="266">
        <v>262.5</v>
      </c>
      <c r="I615" s="267"/>
      <c r="J615" s="263"/>
      <c r="K615" s="263"/>
      <c r="L615" s="268"/>
      <c r="M615" s="269"/>
      <c r="N615" s="270"/>
      <c r="O615" s="270"/>
      <c r="P615" s="270"/>
      <c r="Q615" s="270"/>
      <c r="R615" s="270"/>
      <c r="S615" s="270"/>
      <c r="T615" s="27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72" t="s">
        <v>148</v>
      </c>
      <c r="AU615" s="272" t="s">
        <v>86</v>
      </c>
      <c r="AV615" s="14" t="s">
        <v>146</v>
      </c>
      <c r="AW615" s="14" t="s">
        <v>32</v>
      </c>
      <c r="AX615" s="14" t="s">
        <v>84</v>
      </c>
      <c r="AY615" s="272" t="s">
        <v>139</v>
      </c>
    </row>
    <row r="616" s="2" customFormat="1" ht="21.75" customHeight="1">
      <c r="A616" s="39"/>
      <c r="B616" s="40"/>
      <c r="C616" s="273" t="s">
        <v>305</v>
      </c>
      <c r="D616" s="273" t="s">
        <v>209</v>
      </c>
      <c r="E616" s="274" t="s">
        <v>826</v>
      </c>
      <c r="F616" s="275" t="s">
        <v>827</v>
      </c>
      <c r="G616" s="276" t="s">
        <v>308</v>
      </c>
      <c r="H616" s="277">
        <v>266.43799999999999</v>
      </c>
      <c r="I616" s="278"/>
      <c r="J616" s="279">
        <f>ROUND(I616*H616,2)</f>
        <v>0</v>
      </c>
      <c r="K616" s="275" t="s">
        <v>1</v>
      </c>
      <c r="L616" s="280"/>
      <c r="M616" s="281" t="s">
        <v>1</v>
      </c>
      <c r="N616" s="282" t="s">
        <v>41</v>
      </c>
      <c r="O616" s="92"/>
      <c r="P616" s="246">
        <f>O616*H616</f>
        <v>0</v>
      </c>
      <c r="Q616" s="246">
        <v>0.0058999999999999999</v>
      </c>
      <c r="R616" s="246">
        <f>Q616*H616</f>
        <v>1.5719841999999999</v>
      </c>
      <c r="S616" s="246">
        <v>0</v>
      </c>
      <c r="T616" s="247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8" t="s">
        <v>179</v>
      </c>
      <c r="AT616" s="248" t="s">
        <v>209</v>
      </c>
      <c r="AU616" s="248" t="s">
        <v>86</v>
      </c>
      <c r="AY616" s="18" t="s">
        <v>139</v>
      </c>
      <c r="BE616" s="249">
        <f>IF(N616="základní",J616,0)</f>
        <v>0</v>
      </c>
      <c r="BF616" s="249">
        <f>IF(N616="snížená",J616,0)</f>
        <v>0</v>
      </c>
      <c r="BG616" s="249">
        <f>IF(N616="zákl. přenesená",J616,0)</f>
        <v>0</v>
      </c>
      <c r="BH616" s="249">
        <f>IF(N616="sníž. přenesená",J616,0)</f>
        <v>0</v>
      </c>
      <c r="BI616" s="249">
        <f>IF(N616="nulová",J616,0)</f>
        <v>0</v>
      </c>
      <c r="BJ616" s="18" t="s">
        <v>84</v>
      </c>
      <c r="BK616" s="249">
        <f>ROUND(I616*H616,2)</f>
        <v>0</v>
      </c>
      <c r="BL616" s="18" t="s">
        <v>146</v>
      </c>
      <c r="BM616" s="248" t="s">
        <v>828</v>
      </c>
    </row>
    <row r="617" s="13" customFormat="1">
      <c r="A617" s="13"/>
      <c r="B617" s="250"/>
      <c r="C617" s="251"/>
      <c r="D617" s="252" t="s">
        <v>148</v>
      </c>
      <c r="E617" s="251"/>
      <c r="F617" s="254" t="s">
        <v>829</v>
      </c>
      <c r="G617" s="251"/>
      <c r="H617" s="255">
        <v>266.43799999999999</v>
      </c>
      <c r="I617" s="256"/>
      <c r="J617" s="251"/>
      <c r="K617" s="251"/>
      <c r="L617" s="257"/>
      <c r="M617" s="258"/>
      <c r="N617" s="259"/>
      <c r="O617" s="259"/>
      <c r="P617" s="259"/>
      <c r="Q617" s="259"/>
      <c r="R617" s="259"/>
      <c r="S617" s="259"/>
      <c r="T617" s="26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61" t="s">
        <v>148</v>
      </c>
      <c r="AU617" s="261" t="s">
        <v>86</v>
      </c>
      <c r="AV617" s="13" t="s">
        <v>86</v>
      </c>
      <c r="AW617" s="13" t="s">
        <v>4</v>
      </c>
      <c r="AX617" s="13" t="s">
        <v>84</v>
      </c>
      <c r="AY617" s="261" t="s">
        <v>139</v>
      </c>
    </row>
    <row r="618" s="2" customFormat="1" ht="21.75" customHeight="1">
      <c r="A618" s="39"/>
      <c r="B618" s="40"/>
      <c r="C618" s="237" t="s">
        <v>313</v>
      </c>
      <c r="D618" s="237" t="s">
        <v>141</v>
      </c>
      <c r="E618" s="238" t="s">
        <v>830</v>
      </c>
      <c r="F618" s="239" t="s">
        <v>831</v>
      </c>
      <c r="G618" s="240" t="s">
        <v>299</v>
      </c>
      <c r="H618" s="241">
        <v>32</v>
      </c>
      <c r="I618" s="242"/>
      <c r="J618" s="243">
        <f>ROUND(I618*H618,2)</f>
        <v>0</v>
      </c>
      <c r="K618" s="239" t="s">
        <v>145</v>
      </c>
      <c r="L618" s="45"/>
      <c r="M618" s="244" t="s">
        <v>1</v>
      </c>
      <c r="N618" s="245" t="s">
        <v>41</v>
      </c>
      <c r="O618" s="92"/>
      <c r="P618" s="246">
        <f>O618*H618</f>
        <v>0</v>
      </c>
      <c r="Q618" s="246">
        <v>0</v>
      </c>
      <c r="R618" s="246">
        <f>Q618*H618</f>
        <v>0</v>
      </c>
      <c r="S618" s="246">
        <v>0</v>
      </c>
      <c r="T618" s="247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8" t="s">
        <v>146</v>
      </c>
      <c r="AT618" s="248" t="s">
        <v>141</v>
      </c>
      <c r="AU618" s="248" t="s">
        <v>86</v>
      </c>
      <c r="AY618" s="18" t="s">
        <v>139</v>
      </c>
      <c r="BE618" s="249">
        <f>IF(N618="základní",J618,0)</f>
        <v>0</v>
      </c>
      <c r="BF618" s="249">
        <f>IF(N618="snížená",J618,0)</f>
        <v>0</v>
      </c>
      <c r="BG618" s="249">
        <f>IF(N618="zákl. přenesená",J618,0)</f>
        <v>0</v>
      </c>
      <c r="BH618" s="249">
        <f>IF(N618="sníž. přenesená",J618,0)</f>
        <v>0</v>
      </c>
      <c r="BI618" s="249">
        <f>IF(N618="nulová",J618,0)</f>
        <v>0</v>
      </c>
      <c r="BJ618" s="18" t="s">
        <v>84</v>
      </c>
      <c r="BK618" s="249">
        <f>ROUND(I618*H618,2)</f>
        <v>0</v>
      </c>
      <c r="BL618" s="18" t="s">
        <v>146</v>
      </c>
      <c r="BM618" s="248" t="s">
        <v>832</v>
      </c>
    </row>
    <row r="619" s="13" customFormat="1">
      <c r="A619" s="13"/>
      <c r="B619" s="250"/>
      <c r="C619" s="251"/>
      <c r="D619" s="252" t="s">
        <v>148</v>
      </c>
      <c r="E619" s="253" t="s">
        <v>1</v>
      </c>
      <c r="F619" s="254" t="s">
        <v>833</v>
      </c>
      <c r="G619" s="251"/>
      <c r="H619" s="255">
        <v>32</v>
      </c>
      <c r="I619" s="256"/>
      <c r="J619" s="251"/>
      <c r="K619" s="251"/>
      <c r="L619" s="257"/>
      <c r="M619" s="258"/>
      <c r="N619" s="259"/>
      <c r="O619" s="259"/>
      <c r="P619" s="259"/>
      <c r="Q619" s="259"/>
      <c r="R619" s="259"/>
      <c r="S619" s="259"/>
      <c r="T619" s="26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61" t="s">
        <v>148</v>
      </c>
      <c r="AU619" s="261" t="s">
        <v>86</v>
      </c>
      <c r="AV619" s="13" t="s">
        <v>86</v>
      </c>
      <c r="AW619" s="13" t="s">
        <v>32</v>
      </c>
      <c r="AX619" s="13" t="s">
        <v>76</v>
      </c>
      <c r="AY619" s="261" t="s">
        <v>139</v>
      </c>
    </row>
    <row r="620" s="14" customFormat="1">
      <c r="A620" s="14"/>
      <c r="B620" s="262"/>
      <c r="C620" s="263"/>
      <c r="D620" s="252" t="s">
        <v>148</v>
      </c>
      <c r="E620" s="264" t="s">
        <v>1</v>
      </c>
      <c r="F620" s="265" t="s">
        <v>150</v>
      </c>
      <c r="G620" s="263"/>
      <c r="H620" s="266">
        <v>32</v>
      </c>
      <c r="I620" s="267"/>
      <c r="J620" s="263"/>
      <c r="K620" s="263"/>
      <c r="L620" s="268"/>
      <c r="M620" s="269"/>
      <c r="N620" s="270"/>
      <c r="O620" s="270"/>
      <c r="P620" s="270"/>
      <c r="Q620" s="270"/>
      <c r="R620" s="270"/>
      <c r="S620" s="270"/>
      <c r="T620" s="271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72" t="s">
        <v>148</v>
      </c>
      <c r="AU620" s="272" t="s">
        <v>86</v>
      </c>
      <c r="AV620" s="14" t="s">
        <v>146</v>
      </c>
      <c r="AW620" s="14" t="s">
        <v>32</v>
      </c>
      <c r="AX620" s="14" t="s">
        <v>84</v>
      </c>
      <c r="AY620" s="272" t="s">
        <v>139</v>
      </c>
    </row>
    <row r="621" s="2" customFormat="1" ht="16.5" customHeight="1">
      <c r="A621" s="39"/>
      <c r="B621" s="40"/>
      <c r="C621" s="273" t="s">
        <v>317</v>
      </c>
      <c r="D621" s="273" t="s">
        <v>209</v>
      </c>
      <c r="E621" s="274" t="s">
        <v>834</v>
      </c>
      <c r="F621" s="275" t="s">
        <v>835</v>
      </c>
      <c r="G621" s="276" t="s">
        <v>299</v>
      </c>
      <c r="H621" s="277">
        <v>32</v>
      </c>
      <c r="I621" s="278"/>
      <c r="J621" s="279">
        <f>ROUND(I621*H621,2)</f>
        <v>0</v>
      </c>
      <c r="K621" s="275" t="s">
        <v>145</v>
      </c>
      <c r="L621" s="280"/>
      <c r="M621" s="281" t="s">
        <v>1</v>
      </c>
      <c r="N621" s="282" t="s">
        <v>41</v>
      </c>
      <c r="O621" s="92"/>
      <c r="P621" s="246">
        <f>O621*H621</f>
        <v>0</v>
      </c>
      <c r="Q621" s="246">
        <v>0.00064999999999999997</v>
      </c>
      <c r="R621" s="246">
        <f>Q621*H621</f>
        <v>0.020799999999999999</v>
      </c>
      <c r="S621" s="246">
        <v>0</v>
      </c>
      <c r="T621" s="247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48" t="s">
        <v>179</v>
      </c>
      <c r="AT621" s="248" t="s">
        <v>209</v>
      </c>
      <c r="AU621" s="248" t="s">
        <v>86</v>
      </c>
      <c r="AY621" s="18" t="s">
        <v>139</v>
      </c>
      <c r="BE621" s="249">
        <f>IF(N621="základní",J621,0)</f>
        <v>0</v>
      </c>
      <c r="BF621" s="249">
        <f>IF(N621="snížená",J621,0)</f>
        <v>0</v>
      </c>
      <c r="BG621" s="249">
        <f>IF(N621="zákl. přenesená",J621,0)</f>
        <v>0</v>
      </c>
      <c r="BH621" s="249">
        <f>IF(N621="sníž. přenesená",J621,0)</f>
        <v>0</v>
      </c>
      <c r="BI621" s="249">
        <f>IF(N621="nulová",J621,0)</f>
        <v>0</v>
      </c>
      <c r="BJ621" s="18" t="s">
        <v>84</v>
      </c>
      <c r="BK621" s="249">
        <f>ROUND(I621*H621,2)</f>
        <v>0</v>
      </c>
      <c r="BL621" s="18" t="s">
        <v>146</v>
      </c>
      <c r="BM621" s="248" t="s">
        <v>836</v>
      </c>
    </row>
    <row r="622" s="2" customFormat="1" ht="21.75" customHeight="1">
      <c r="A622" s="39"/>
      <c r="B622" s="40"/>
      <c r="C622" s="237" t="s">
        <v>321</v>
      </c>
      <c r="D622" s="237" t="s">
        <v>141</v>
      </c>
      <c r="E622" s="238" t="s">
        <v>837</v>
      </c>
      <c r="F622" s="239" t="s">
        <v>838</v>
      </c>
      <c r="G622" s="240" t="s">
        <v>299</v>
      </c>
      <c r="H622" s="241">
        <v>20</v>
      </c>
      <c r="I622" s="242"/>
      <c r="J622" s="243">
        <f>ROUND(I622*H622,2)</f>
        <v>0</v>
      </c>
      <c r="K622" s="239" t="s">
        <v>145</v>
      </c>
      <c r="L622" s="45"/>
      <c r="M622" s="244" t="s">
        <v>1</v>
      </c>
      <c r="N622" s="245" t="s">
        <v>41</v>
      </c>
      <c r="O622" s="92"/>
      <c r="P622" s="246">
        <f>O622*H622</f>
        <v>0</v>
      </c>
      <c r="Q622" s="246">
        <v>1.0000000000000001E-05</v>
      </c>
      <c r="R622" s="246">
        <f>Q622*H622</f>
        <v>0.00020000000000000001</v>
      </c>
      <c r="S622" s="246">
        <v>0</v>
      </c>
      <c r="T622" s="247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8" t="s">
        <v>146</v>
      </c>
      <c r="AT622" s="248" t="s">
        <v>141</v>
      </c>
      <c r="AU622" s="248" t="s">
        <v>86</v>
      </c>
      <c r="AY622" s="18" t="s">
        <v>139</v>
      </c>
      <c r="BE622" s="249">
        <f>IF(N622="základní",J622,0)</f>
        <v>0</v>
      </c>
      <c r="BF622" s="249">
        <f>IF(N622="snížená",J622,0)</f>
        <v>0</v>
      </c>
      <c r="BG622" s="249">
        <f>IF(N622="zákl. přenesená",J622,0)</f>
        <v>0</v>
      </c>
      <c r="BH622" s="249">
        <f>IF(N622="sníž. přenesená",J622,0)</f>
        <v>0</v>
      </c>
      <c r="BI622" s="249">
        <f>IF(N622="nulová",J622,0)</f>
        <v>0</v>
      </c>
      <c r="BJ622" s="18" t="s">
        <v>84</v>
      </c>
      <c r="BK622" s="249">
        <f>ROUND(I622*H622,2)</f>
        <v>0</v>
      </c>
      <c r="BL622" s="18" t="s">
        <v>146</v>
      </c>
      <c r="BM622" s="248" t="s">
        <v>839</v>
      </c>
    </row>
    <row r="623" s="13" customFormat="1">
      <c r="A623" s="13"/>
      <c r="B623" s="250"/>
      <c r="C623" s="251"/>
      <c r="D623" s="252" t="s">
        <v>148</v>
      </c>
      <c r="E623" s="253" t="s">
        <v>1</v>
      </c>
      <c r="F623" s="254" t="s">
        <v>840</v>
      </c>
      <c r="G623" s="251"/>
      <c r="H623" s="255">
        <v>20</v>
      </c>
      <c r="I623" s="256"/>
      <c r="J623" s="251"/>
      <c r="K623" s="251"/>
      <c r="L623" s="257"/>
      <c r="M623" s="258"/>
      <c r="N623" s="259"/>
      <c r="O623" s="259"/>
      <c r="P623" s="259"/>
      <c r="Q623" s="259"/>
      <c r="R623" s="259"/>
      <c r="S623" s="259"/>
      <c r="T623" s="26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61" t="s">
        <v>148</v>
      </c>
      <c r="AU623" s="261" t="s">
        <v>86</v>
      </c>
      <c r="AV623" s="13" t="s">
        <v>86</v>
      </c>
      <c r="AW623" s="13" t="s">
        <v>32</v>
      </c>
      <c r="AX623" s="13" t="s">
        <v>84</v>
      </c>
      <c r="AY623" s="261" t="s">
        <v>139</v>
      </c>
    </row>
    <row r="624" s="2" customFormat="1" ht="16.5" customHeight="1">
      <c r="A624" s="39"/>
      <c r="B624" s="40"/>
      <c r="C624" s="273" t="s">
        <v>325</v>
      </c>
      <c r="D624" s="273" t="s">
        <v>209</v>
      </c>
      <c r="E624" s="274" t="s">
        <v>841</v>
      </c>
      <c r="F624" s="275" t="s">
        <v>842</v>
      </c>
      <c r="G624" s="276" t="s">
        <v>299</v>
      </c>
      <c r="H624" s="277">
        <v>20</v>
      </c>
      <c r="I624" s="278"/>
      <c r="J624" s="279">
        <f>ROUND(I624*H624,2)</f>
        <v>0</v>
      </c>
      <c r="K624" s="275" t="s">
        <v>145</v>
      </c>
      <c r="L624" s="280"/>
      <c r="M624" s="281" t="s">
        <v>1</v>
      </c>
      <c r="N624" s="282" t="s">
        <v>41</v>
      </c>
      <c r="O624" s="92"/>
      <c r="P624" s="246">
        <f>O624*H624</f>
        <v>0</v>
      </c>
      <c r="Q624" s="246">
        <v>0.0014</v>
      </c>
      <c r="R624" s="246">
        <f>Q624*H624</f>
        <v>0.028000000000000001</v>
      </c>
      <c r="S624" s="246">
        <v>0</v>
      </c>
      <c r="T624" s="247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48" t="s">
        <v>179</v>
      </c>
      <c r="AT624" s="248" t="s">
        <v>209</v>
      </c>
      <c r="AU624" s="248" t="s">
        <v>86</v>
      </c>
      <c r="AY624" s="18" t="s">
        <v>139</v>
      </c>
      <c r="BE624" s="249">
        <f>IF(N624="základní",J624,0)</f>
        <v>0</v>
      </c>
      <c r="BF624" s="249">
        <f>IF(N624="snížená",J624,0)</f>
        <v>0</v>
      </c>
      <c r="BG624" s="249">
        <f>IF(N624="zákl. přenesená",J624,0)</f>
        <v>0</v>
      </c>
      <c r="BH624" s="249">
        <f>IF(N624="sníž. přenesená",J624,0)</f>
        <v>0</v>
      </c>
      <c r="BI624" s="249">
        <f>IF(N624="nulová",J624,0)</f>
        <v>0</v>
      </c>
      <c r="BJ624" s="18" t="s">
        <v>84</v>
      </c>
      <c r="BK624" s="249">
        <f>ROUND(I624*H624,2)</f>
        <v>0</v>
      </c>
      <c r="BL624" s="18" t="s">
        <v>146</v>
      </c>
      <c r="BM624" s="248" t="s">
        <v>843</v>
      </c>
    </row>
    <row r="625" s="2" customFormat="1" ht="21.75" customHeight="1">
      <c r="A625" s="39"/>
      <c r="B625" s="40"/>
      <c r="C625" s="237" t="s">
        <v>331</v>
      </c>
      <c r="D625" s="237" t="s">
        <v>141</v>
      </c>
      <c r="E625" s="238" t="s">
        <v>844</v>
      </c>
      <c r="F625" s="239" t="s">
        <v>845</v>
      </c>
      <c r="G625" s="240" t="s">
        <v>846</v>
      </c>
      <c r="H625" s="241">
        <v>8</v>
      </c>
      <c r="I625" s="242"/>
      <c r="J625" s="243">
        <f>ROUND(I625*H625,2)</f>
        <v>0</v>
      </c>
      <c r="K625" s="239" t="s">
        <v>145</v>
      </c>
      <c r="L625" s="45"/>
      <c r="M625" s="244" t="s">
        <v>1</v>
      </c>
      <c r="N625" s="245" t="s">
        <v>41</v>
      </c>
      <c r="O625" s="92"/>
      <c r="P625" s="246">
        <f>O625*H625</f>
        <v>0</v>
      </c>
      <c r="Q625" s="246">
        <v>0.00010000000000000001</v>
      </c>
      <c r="R625" s="246">
        <f>Q625*H625</f>
        <v>0.00080000000000000004</v>
      </c>
      <c r="S625" s="246">
        <v>0</v>
      </c>
      <c r="T625" s="247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8" t="s">
        <v>146</v>
      </c>
      <c r="AT625" s="248" t="s">
        <v>141</v>
      </c>
      <c r="AU625" s="248" t="s">
        <v>86</v>
      </c>
      <c r="AY625" s="18" t="s">
        <v>139</v>
      </c>
      <c r="BE625" s="249">
        <f>IF(N625="základní",J625,0)</f>
        <v>0</v>
      </c>
      <c r="BF625" s="249">
        <f>IF(N625="snížená",J625,0)</f>
        <v>0</v>
      </c>
      <c r="BG625" s="249">
        <f>IF(N625="zákl. přenesená",J625,0)</f>
        <v>0</v>
      </c>
      <c r="BH625" s="249">
        <f>IF(N625="sníž. přenesená",J625,0)</f>
        <v>0</v>
      </c>
      <c r="BI625" s="249">
        <f>IF(N625="nulová",J625,0)</f>
        <v>0</v>
      </c>
      <c r="BJ625" s="18" t="s">
        <v>84</v>
      </c>
      <c r="BK625" s="249">
        <f>ROUND(I625*H625,2)</f>
        <v>0</v>
      </c>
      <c r="BL625" s="18" t="s">
        <v>146</v>
      </c>
      <c r="BM625" s="248" t="s">
        <v>847</v>
      </c>
    </row>
    <row r="626" s="13" customFormat="1">
      <c r="A626" s="13"/>
      <c r="B626" s="250"/>
      <c r="C626" s="251"/>
      <c r="D626" s="252" t="s">
        <v>148</v>
      </c>
      <c r="E626" s="253" t="s">
        <v>1</v>
      </c>
      <c r="F626" s="254" t="s">
        <v>848</v>
      </c>
      <c r="G626" s="251"/>
      <c r="H626" s="255">
        <v>8</v>
      </c>
      <c r="I626" s="256"/>
      <c r="J626" s="251"/>
      <c r="K626" s="251"/>
      <c r="L626" s="257"/>
      <c r="M626" s="258"/>
      <c r="N626" s="259"/>
      <c r="O626" s="259"/>
      <c r="P626" s="259"/>
      <c r="Q626" s="259"/>
      <c r="R626" s="259"/>
      <c r="S626" s="259"/>
      <c r="T626" s="26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1" t="s">
        <v>148</v>
      </c>
      <c r="AU626" s="261" t="s">
        <v>86</v>
      </c>
      <c r="AV626" s="13" t="s">
        <v>86</v>
      </c>
      <c r="AW626" s="13" t="s">
        <v>32</v>
      </c>
      <c r="AX626" s="13" t="s">
        <v>76</v>
      </c>
      <c r="AY626" s="261" t="s">
        <v>139</v>
      </c>
    </row>
    <row r="627" s="14" customFormat="1">
      <c r="A627" s="14"/>
      <c r="B627" s="262"/>
      <c r="C627" s="263"/>
      <c r="D627" s="252" t="s">
        <v>148</v>
      </c>
      <c r="E627" s="264" t="s">
        <v>1</v>
      </c>
      <c r="F627" s="265" t="s">
        <v>150</v>
      </c>
      <c r="G627" s="263"/>
      <c r="H627" s="266">
        <v>8</v>
      </c>
      <c r="I627" s="267"/>
      <c r="J627" s="263"/>
      <c r="K627" s="263"/>
      <c r="L627" s="268"/>
      <c r="M627" s="269"/>
      <c r="N627" s="270"/>
      <c r="O627" s="270"/>
      <c r="P627" s="270"/>
      <c r="Q627" s="270"/>
      <c r="R627" s="270"/>
      <c r="S627" s="270"/>
      <c r="T627" s="271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72" t="s">
        <v>148</v>
      </c>
      <c r="AU627" s="272" t="s">
        <v>86</v>
      </c>
      <c r="AV627" s="14" t="s">
        <v>146</v>
      </c>
      <c r="AW627" s="14" t="s">
        <v>32</v>
      </c>
      <c r="AX627" s="14" t="s">
        <v>84</v>
      </c>
      <c r="AY627" s="272" t="s">
        <v>139</v>
      </c>
    </row>
    <row r="628" s="2" customFormat="1" ht="21.75" customHeight="1">
      <c r="A628" s="39"/>
      <c r="B628" s="40"/>
      <c r="C628" s="237" t="s">
        <v>335</v>
      </c>
      <c r="D628" s="237" t="s">
        <v>141</v>
      </c>
      <c r="E628" s="238" t="s">
        <v>849</v>
      </c>
      <c r="F628" s="239" t="s">
        <v>850</v>
      </c>
      <c r="G628" s="240" t="s">
        <v>846</v>
      </c>
      <c r="H628" s="241">
        <v>5</v>
      </c>
      <c r="I628" s="242"/>
      <c r="J628" s="243">
        <f>ROUND(I628*H628,2)</f>
        <v>0</v>
      </c>
      <c r="K628" s="239" t="s">
        <v>145</v>
      </c>
      <c r="L628" s="45"/>
      <c r="M628" s="244" t="s">
        <v>1</v>
      </c>
      <c r="N628" s="245" t="s">
        <v>41</v>
      </c>
      <c r="O628" s="92"/>
      <c r="P628" s="246">
        <f>O628*H628</f>
        <v>0</v>
      </c>
      <c r="Q628" s="246">
        <v>0.00018000000000000001</v>
      </c>
      <c r="R628" s="246">
        <f>Q628*H628</f>
        <v>0.00090000000000000008</v>
      </c>
      <c r="S628" s="246">
        <v>0</v>
      </c>
      <c r="T628" s="247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48" t="s">
        <v>146</v>
      </c>
      <c r="AT628" s="248" t="s">
        <v>141</v>
      </c>
      <c r="AU628" s="248" t="s">
        <v>86</v>
      </c>
      <c r="AY628" s="18" t="s">
        <v>139</v>
      </c>
      <c r="BE628" s="249">
        <f>IF(N628="základní",J628,0)</f>
        <v>0</v>
      </c>
      <c r="BF628" s="249">
        <f>IF(N628="snížená",J628,0)</f>
        <v>0</v>
      </c>
      <c r="BG628" s="249">
        <f>IF(N628="zákl. přenesená",J628,0)</f>
        <v>0</v>
      </c>
      <c r="BH628" s="249">
        <f>IF(N628="sníž. přenesená",J628,0)</f>
        <v>0</v>
      </c>
      <c r="BI628" s="249">
        <f>IF(N628="nulová",J628,0)</f>
        <v>0</v>
      </c>
      <c r="BJ628" s="18" t="s">
        <v>84</v>
      </c>
      <c r="BK628" s="249">
        <f>ROUND(I628*H628,2)</f>
        <v>0</v>
      </c>
      <c r="BL628" s="18" t="s">
        <v>146</v>
      </c>
      <c r="BM628" s="248" t="s">
        <v>851</v>
      </c>
    </row>
    <row r="629" s="13" customFormat="1">
      <c r="A629" s="13"/>
      <c r="B629" s="250"/>
      <c r="C629" s="251"/>
      <c r="D629" s="252" t="s">
        <v>148</v>
      </c>
      <c r="E629" s="253" t="s">
        <v>1</v>
      </c>
      <c r="F629" s="254" t="s">
        <v>852</v>
      </c>
      <c r="G629" s="251"/>
      <c r="H629" s="255">
        <v>5</v>
      </c>
      <c r="I629" s="256"/>
      <c r="J629" s="251"/>
      <c r="K629" s="251"/>
      <c r="L629" s="257"/>
      <c r="M629" s="258"/>
      <c r="N629" s="259"/>
      <c r="O629" s="259"/>
      <c r="P629" s="259"/>
      <c r="Q629" s="259"/>
      <c r="R629" s="259"/>
      <c r="S629" s="259"/>
      <c r="T629" s="26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61" t="s">
        <v>148</v>
      </c>
      <c r="AU629" s="261" t="s">
        <v>86</v>
      </c>
      <c r="AV629" s="13" t="s">
        <v>86</v>
      </c>
      <c r="AW629" s="13" t="s">
        <v>32</v>
      </c>
      <c r="AX629" s="13" t="s">
        <v>76</v>
      </c>
      <c r="AY629" s="261" t="s">
        <v>139</v>
      </c>
    </row>
    <row r="630" s="14" customFormat="1">
      <c r="A630" s="14"/>
      <c r="B630" s="262"/>
      <c r="C630" s="263"/>
      <c r="D630" s="252" t="s">
        <v>148</v>
      </c>
      <c r="E630" s="264" t="s">
        <v>1</v>
      </c>
      <c r="F630" s="265" t="s">
        <v>150</v>
      </c>
      <c r="G630" s="263"/>
      <c r="H630" s="266">
        <v>5</v>
      </c>
      <c r="I630" s="267"/>
      <c r="J630" s="263"/>
      <c r="K630" s="263"/>
      <c r="L630" s="268"/>
      <c r="M630" s="269"/>
      <c r="N630" s="270"/>
      <c r="O630" s="270"/>
      <c r="P630" s="270"/>
      <c r="Q630" s="270"/>
      <c r="R630" s="270"/>
      <c r="S630" s="270"/>
      <c r="T630" s="271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72" t="s">
        <v>148</v>
      </c>
      <c r="AU630" s="272" t="s">
        <v>86</v>
      </c>
      <c r="AV630" s="14" t="s">
        <v>146</v>
      </c>
      <c r="AW630" s="14" t="s">
        <v>32</v>
      </c>
      <c r="AX630" s="14" t="s">
        <v>84</v>
      </c>
      <c r="AY630" s="272" t="s">
        <v>139</v>
      </c>
    </row>
    <row r="631" s="2" customFormat="1" ht="21.75" customHeight="1">
      <c r="A631" s="39"/>
      <c r="B631" s="40"/>
      <c r="C631" s="237" t="s">
        <v>339</v>
      </c>
      <c r="D631" s="237" t="s">
        <v>141</v>
      </c>
      <c r="E631" s="238" t="s">
        <v>853</v>
      </c>
      <c r="F631" s="239" t="s">
        <v>854</v>
      </c>
      <c r="G631" s="240" t="s">
        <v>846</v>
      </c>
      <c r="H631" s="241">
        <v>7</v>
      </c>
      <c r="I631" s="242"/>
      <c r="J631" s="243">
        <f>ROUND(I631*H631,2)</f>
        <v>0</v>
      </c>
      <c r="K631" s="239" t="s">
        <v>145</v>
      </c>
      <c r="L631" s="45"/>
      <c r="M631" s="244" t="s">
        <v>1</v>
      </c>
      <c r="N631" s="245" t="s">
        <v>41</v>
      </c>
      <c r="O631" s="92"/>
      <c r="P631" s="246">
        <f>O631*H631</f>
        <v>0</v>
      </c>
      <c r="Q631" s="246">
        <v>0.00042999999999999999</v>
      </c>
      <c r="R631" s="246">
        <f>Q631*H631</f>
        <v>0.0030100000000000001</v>
      </c>
      <c r="S631" s="246">
        <v>0</v>
      </c>
      <c r="T631" s="247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48" t="s">
        <v>146</v>
      </c>
      <c r="AT631" s="248" t="s">
        <v>141</v>
      </c>
      <c r="AU631" s="248" t="s">
        <v>86</v>
      </c>
      <c r="AY631" s="18" t="s">
        <v>139</v>
      </c>
      <c r="BE631" s="249">
        <f>IF(N631="základní",J631,0)</f>
        <v>0</v>
      </c>
      <c r="BF631" s="249">
        <f>IF(N631="snížená",J631,0)</f>
        <v>0</v>
      </c>
      <c r="BG631" s="249">
        <f>IF(N631="zákl. přenesená",J631,0)</f>
        <v>0</v>
      </c>
      <c r="BH631" s="249">
        <f>IF(N631="sníž. přenesená",J631,0)</f>
        <v>0</v>
      </c>
      <c r="BI631" s="249">
        <f>IF(N631="nulová",J631,0)</f>
        <v>0</v>
      </c>
      <c r="BJ631" s="18" t="s">
        <v>84</v>
      </c>
      <c r="BK631" s="249">
        <f>ROUND(I631*H631,2)</f>
        <v>0</v>
      </c>
      <c r="BL631" s="18" t="s">
        <v>146</v>
      </c>
      <c r="BM631" s="248" t="s">
        <v>855</v>
      </c>
    </row>
    <row r="632" s="13" customFormat="1">
      <c r="A632" s="13"/>
      <c r="B632" s="250"/>
      <c r="C632" s="251"/>
      <c r="D632" s="252" t="s">
        <v>148</v>
      </c>
      <c r="E632" s="253" t="s">
        <v>1</v>
      </c>
      <c r="F632" s="254" t="s">
        <v>856</v>
      </c>
      <c r="G632" s="251"/>
      <c r="H632" s="255">
        <v>7</v>
      </c>
      <c r="I632" s="256"/>
      <c r="J632" s="251"/>
      <c r="K632" s="251"/>
      <c r="L632" s="257"/>
      <c r="M632" s="258"/>
      <c r="N632" s="259"/>
      <c r="O632" s="259"/>
      <c r="P632" s="259"/>
      <c r="Q632" s="259"/>
      <c r="R632" s="259"/>
      <c r="S632" s="259"/>
      <c r="T632" s="26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61" t="s">
        <v>148</v>
      </c>
      <c r="AU632" s="261" t="s">
        <v>86</v>
      </c>
      <c r="AV632" s="13" t="s">
        <v>86</v>
      </c>
      <c r="AW632" s="13" t="s">
        <v>32</v>
      </c>
      <c r="AX632" s="13" t="s">
        <v>76</v>
      </c>
      <c r="AY632" s="261" t="s">
        <v>139</v>
      </c>
    </row>
    <row r="633" s="14" customFormat="1">
      <c r="A633" s="14"/>
      <c r="B633" s="262"/>
      <c r="C633" s="263"/>
      <c r="D633" s="252" t="s">
        <v>148</v>
      </c>
      <c r="E633" s="264" t="s">
        <v>1</v>
      </c>
      <c r="F633" s="265" t="s">
        <v>150</v>
      </c>
      <c r="G633" s="263"/>
      <c r="H633" s="266">
        <v>7</v>
      </c>
      <c r="I633" s="267"/>
      <c r="J633" s="263"/>
      <c r="K633" s="263"/>
      <c r="L633" s="268"/>
      <c r="M633" s="269"/>
      <c r="N633" s="270"/>
      <c r="O633" s="270"/>
      <c r="P633" s="270"/>
      <c r="Q633" s="270"/>
      <c r="R633" s="270"/>
      <c r="S633" s="270"/>
      <c r="T633" s="27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2" t="s">
        <v>148</v>
      </c>
      <c r="AU633" s="272" t="s">
        <v>86</v>
      </c>
      <c r="AV633" s="14" t="s">
        <v>146</v>
      </c>
      <c r="AW633" s="14" t="s">
        <v>32</v>
      </c>
      <c r="AX633" s="14" t="s">
        <v>84</v>
      </c>
      <c r="AY633" s="272" t="s">
        <v>139</v>
      </c>
    </row>
    <row r="634" s="2" customFormat="1" ht="21.75" customHeight="1">
      <c r="A634" s="39"/>
      <c r="B634" s="40"/>
      <c r="C634" s="237" t="s">
        <v>348</v>
      </c>
      <c r="D634" s="237" t="s">
        <v>141</v>
      </c>
      <c r="E634" s="238" t="s">
        <v>857</v>
      </c>
      <c r="F634" s="239" t="s">
        <v>858</v>
      </c>
      <c r="G634" s="240" t="s">
        <v>846</v>
      </c>
      <c r="H634" s="241">
        <v>4</v>
      </c>
      <c r="I634" s="242"/>
      <c r="J634" s="243">
        <f>ROUND(I634*H634,2)</f>
        <v>0</v>
      </c>
      <c r="K634" s="239" t="s">
        <v>145</v>
      </c>
      <c r="L634" s="45"/>
      <c r="M634" s="244" t="s">
        <v>1</v>
      </c>
      <c r="N634" s="245" t="s">
        <v>41</v>
      </c>
      <c r="O634" s="92"/>
      <c r="P634" s="246">
        <f>O634*H634</f>
        <v>0</v>
      </c>
      <c r="Q634" s="246">
        <v>0.00122</v>
      </c>
      <c r="R634" s="246">
        <f>Q634*H634</f>
        <v>0.0048799999999999998</v>
      </c>
      <c r="S634" s="246">
        <v>0</v>
      </c>
      <c r="T634" s="247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8" t="s">
        <v>146</v>
      </c>
      <c r="AT634" s="248" t="s">
        <v>141</v>
      </c>
      <c r="AU634" s="248" t="s">
        <v>86</v>
      </c>
      <c r="AY634" s="18" t="s">
        <v>139</v>
      </c>
      <c r="BE634" s="249">
        <f>IF(N634="základní",J634,0)</f>
        <v>0</v>
      </c>
      <c r="BF634" s="249">
        <f>IF(N634="snížená",J634,0)</f>
        <v>0</v>
      </c>
      <c r="BG634" s="249">
        <f>IF(N634="zákl. přenesená",J634,0)</f>
        <v>0</v>
      </c>
      <c r="BH634" s="249">
        <f>IF(N634="sníž. přenesená",J634,0)</f>
        <v>0</v>
      </c>
      <c r="BI634" s="249">
        <f>IF(N634="nulová",J634,0)</f>
        <v>0</v>
      </c>
      <c r="BJ634" s="18" t="s">
        <v>84</v>
      </c>
      <c r="BK634" s="249">
        <f>ROUND(I634*H634,2)</f>
        <v>0</v>
      </c>
      <c r="BL634" s="18" t="s">
        <v>146</v>
      </c>
      <c r="BM634" s="248" t="s">
        <v>859</v>
      </c>
    </row>
    <row r="635" s="13" customFormat="1">
      <c r="A635" s="13"/>
      <c r="B635" s="250"/>
      <c r="C635" s="251"/>
      <c r="D635" s="252" t="s">
        <v>148</v>
      </c>
      <c r="E635" s="253" t="s">
        <v>1</v>
      </c>
      <c r="F635" s="254" t="s">
        <v>860</v>
      </c>
      <c r="G635" s="251"/>
      <c r="H635" s="255">
        <v>4</v>
      </c>
      <c r="I635" s="256"/>
      <c r="J635" s="251"/>
      <c r="K635" s="251"/>
      <c r="L635" s="257"/>
      <c r="M635" s="258"/>
      <c r="N635" s="259"/>
      <c r="O635" s="259"/>
      <c r="P635" s="259"/>
      <c r="Q635" s="259"/>
      <c r="R635" s="259"/>
      <c r="S635" s="259"/>
      <c r="T635" s="26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61" t="s">
        <v>148</v>
      </c>
      <c r="AU635" s="261" t="s">
        <v>86</v>
      </c>
      <c r="AV635" s="13" t="s">
        <v>86</v>
      </c>
      <c r="AW635" s="13" t="s">
        <v>32</v>
      </c>
      <c r="AX635" s="13" t="s">
        <v>76</v>
      </c>
      <c r="AY635" s="261" t="s">
        <v>139</v>
      </c>
    </row>
    <row r="636" s="14" customFormat="1">
      <c r="A636" s="14"/>
      <c r="B636" s="262"/>
      <c r="C636" s="263"/>
      <c r="D636" s="252" t="s">
        <v>148</v>
      </c>
      <c r="E636" s="264" t="s">
        <v>1</v>
      </c>
      <c r="F636" s="265" t="s">
        <v>150</v>
      </c>
      <c r="G636" s="263"/>
      <c r="H636" s="266">
        <v>4</v>
      </c>
      <c r="I636" s="267"/>
      <c r="J636" s="263"/>
      <c r="K636" s="263"/>
      <c r="L636" s="268"/>
      <c r="M636" s="269"/>
      <c r="N636" s="270"/>
      <c r="O636" s="270"/>
      <c r="P636" s="270"/>
      <c r="Q636" s="270"/>
      <c r="R636" s="270"/>
      <c r="S636" s="270"/>
      <c r="T636" s="27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72" t="s">
        <v>148</v>
      </c>
      <c r="AU636" s="272" t="s">
        <v>86</v>
      </c>
      <c r="AV636" s="14" t="s">
        <v>146</v>
      </c>
      <c r="AW636" s="14" t="s">
        <v>32</v>
      </c>
      <c r="AX636" s="14" t="s">
        <v>84</v>
      </c>
      <c r="AY636" s="272" t="s">
        <v>139</v>
      </c>
    </row>
    <row r="637" s="2" customFormat="1" ht="21.75" customHeight="1">
      <c r="A637" s="39"/>
      <c r="B637" s="40"/>
      <c r="C637" s="237" t="s">
        <v>353</v>
      </c>
      <c r="D637" s="237" t="s">
        <v>141</v>
      </c>
      <c r="E637" s="238" t="s">
        <v>861</v>
      </c>
      <c r="F637" s="239" t="s">
        <v>862</v>
      </c>
      <c r="G637" s="240" t="s">
        <v>299</v>
      </c>
      <c r="H637" s="241">
        <v>4</v>
      </c>
      <c r="I637" s="242"/>
      <c r="J637" s="243">
        <f>ROUND(I637*H637,2)</f>
        <v>0</v>
      </c>
      <c r="K637" s="239" t="s">
        <v>145</v>
      </c>
      <c r="L637" s="45"/>
      <c r="M637" s="244" t="s">
        <v>1</v>
      </c>
      <c r="N637" s="245" t="s">
        <v>41</v>
      </c>
      <c r="O637" s="92"/>
      <c r="P637" s="246">
        <f>O637*H637</f>
        <v>0</v>
      </c>
      <c r="Q637" s="246">
        <v>2.1167600000000002</v>
      </c>
      <c r="R637" s="246">
        <f>Q637*H637</f>
        <v>8.4670400000000008</v>
      </c>
      <c r="S637" s="246">
        <v>0</v>
      </c>
      <c r="T637" s="247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48" t="s">
        <v>146</v>
      </c>
      <c r="AT637" s="248" t="s">
        <v>141</v>
      </c>
      <c r="AU637" s="248" t="s">
        <v>86</v>
      </c>
      <c r="AY637" s="18" t="s">
        <v>139</v>
      </c>
      <c r="BE637" s="249">
        <f>IF(N637="základní",J637,0)</f>
        <v>0</v>
      </c>
      <c r="BF637" s="249">
        <f>IF(N637="snížená",J637,0)</f>
        <v>0</v>
      </c>
      <c r="BG637" s="249">
        <f>IF(N637="zákl. přenesená",J637,0)</f>
        <v>0</v>
      </c>
      <c r="BH637" s="249">
        <f>IF(N637="sníž. přenesená",J637,0)</f>
        <v>0</v>
      </c>
      <c r="BI637" s="249">
        <f>IF(N637="nulová",J637,0)</f>
        <v>0</v>
      </c>
      <c r="BJ637" s="18" t="s">
        <v>84</v>
      </c>
      <c r="BK637" s="249">
        <f>ROUND(I637*H637,2)</f>
        <v>0</v>
      </c>
      <c r="BL637" s="18" t="s">
        <v>146</v>
      </c>
      <c r="BM637" s="248" t="s">
        <v>863</v>
      </c>
    </row>
    <row r="638" s="2" customFormat="1" ht="21.75" customHeight="1">
      <c r="A638" s="39"/>
      <c r="B638" s="40"/>
      <c r="C638" s="273" t="s">
        <v>358</v>
      </c>
      <c r="D638" s="273" t="s">
        <v>209</v>
      </c>
      <c r="E638" s="274" t="s">
        <v>864</v>
      </c>
      <c r="F638" s="275" t="s">
        <v>865</v>
      </c>
      <c r="G638" s="276" t="s">
        <v>299</v>
      </c>
      <c r="H638" s="277">
        <v>4</v>
      </c>
      <c r="I638" s="278"/>
      <c r="J638" s="279">
        <f>ROUND(I638*H638,2)</f>
        <v>0</v>
      </c>
      <c r="K638" s="275" t="s">
        <v>145</v>
      </c>
      <c r="L638" s="280"/>
      <c r="M638" s="281" t="s">
        <v>1</v>
      </c>
      <c r="N638" s="282" t="s">
        <v>41</v>
      </c>
      <c r="O638" s="92"/>
      <c r="P638" s="246">
        <f>O638*H638</f>
        <v>0</v>
      </c>
      <c r="Q638" s="246">
        <v>1.6140000000000001</v>
      </c>
      <c r="R638" s="246">
        <f>Q638*H638</f>
        <v>6.4560000000000004</v>
      </c>
      <c r="S638" s="246">
        <v>0</v>
      </c>
      <c r="T638" s="247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48" t="s">
        <v>179</v>
      </c>
      <c r="AT638" s="248" t="s">
        <v>209</v>
      </c>
      <c r="AU638" s="248" t="s">
        <v>86</v>
      </c>
      <c r="AY638" s="18" t="s">
        <v>139</v>
      </c>
      <c r="BE638" s="249">
        <f>IF(N638="základní",J638,0)</f>
        <v>0</v>
      </c>
      <c r="BF638" s="249">
        <f>IF(N638="snížená",J638,0)</f>
        <v>0</v>
      </c>
      <c r="BG638" s="249">
        <f>IF(N638="zákl. přenesená",J638,0)</f>
        <v>0</v>
      </c>
      <c r="BH638" s="249">
        <f>IF(N638="sníž. přenesená",J638,0)</f>
        <v>0</v>
      </c>
      <c r="BI638" s="249">
        <f>IF(N638="nulová",J638,0)</f>
        <v>0</v>
      </c>
      <c r="BJ638" s="18" t="s">
        <v>84</v>
      </c>
      <c r="BK638" s="249">
        <f>ROUND(I638*H638,2)</f>
        <v>0</v>
      </c>
      <c r="BL638" s="18" t="s">
        <v>146</v>
      </c>
      <c r="BM638" s="248" t="s">
        <v>866</v>
      </c>
    </row>
    <row r="639" s="2" customFormat="1" ht="21.75" customHeight="1">
      <c r="A639" s="39"/>
      <c r="B639" s="40"/>
      <c r="C639" s="273" t="s">
        <v>363</v>
      </c>
      <c r="D639" s="273" t="s">
        <v>209</v>
      </c>
      <c r="E639" s="274" t="s">
        <v>867</v>
      </c>
      <c r="F639" s="275" t="s">
        <v>868</v>
      </c>
      <c r="G639" s="276" t="s">
        <v>299</v>
      </c>
      <c r="H639" s="277">
        <v>4</v>
      </c>
      <c r="I639" s="278"/>
      <c r="J639" s="279">
        <f>ROUND(I639*H639,2)</f>
        <v>0</v>
      </c>
      <c r="K639" s="275" t="s">
        <v>145</v>
      </c>
      <c r="L639" s="280"/>
      <c r="M639" s="281" t="s">
        <v>1</v>
      </c>
      <c r="N639" s="282" t="s">
        <v>41</v>
      </c>
      <c r="O639" s="92"/>
      <c r="P639" s="246">
        <f>O639*H639</f>
        <v>0</v>
      </c>
      <c r="Q639" s="246">
        <v>0.56999999999999995</v>
      </c>
      <c r="R639" s="246">
        <f>Q639*H639</f>
        <v>2.2799999999999998</v>
      </c>
      <c r="S639" s="246">
        <v>0</v>
      </c>
      <c r="T639" s="247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8" t="s">
        <v>179</v>
      </c>
      <c r="AT639" s="248" t="s">
        <v>209</v>
      </c>
      <c r="AU639" s="248" t="s">
        <v>86</v>
      </c>
      <c r="AY639" s="18" t="s">
        <v>139</v>
      </c>
      <c r="BE639" s="249">
        <f>IF(N639="základní",J639,0)</f>
        <v>0</v>
      </c>
      <c r="BF639" s="249">
        <f>IF(N639="snížená",J639,0)</f>
        <v>0</v>
      </c>
      <c r="BG639" s="249">
        <f>IF(N639="zákl. přenesená",J639,0)</f>
        <v>0</v>
      </c>
      <c r="BH639" s="249">
        <f>IF(N639="sníž. přenesená",J639,0)</f>
        <v>0</v>
      </c>
      <c r="BI639" s="249">
        <f>IF(N639="nulová",J639,0)</f>
        <v>0</v>
      </c>
      <c r="BJ639" s="18" t="s">
        <v>84</v>
      </c>
      <c r="BK639" s="249">
        <f>ROUND(I639*H639,2)</f>
        <v>0</v>
      </c>
      <c r="BL639" s="18" t="s">
        <v>146</v>
      </c>
      <c r="BM639" s="248" t="s">
        <v>869</v>
      </c>
    </row>
    <row r="640" s="2" customFormat="1" ht="16.5" customHeight="1">
      <c r="A640" s="39"/>
      <c r="B640" s="40"/>
      <c r="C640" s="273" t="s">
        <v>368</v>
      </c>
      <c r="D640" s="273" t="s">
        <v>209</v>
      </c>
      <c r="E640" s="274" t="s">
        <v>870</v>
      </c>
      <c r="F640" s="275" t="s">
        <v>871</v>
      </c>
      <c r="G640" s="276" t="s">
        <v>299</v>
      </c>
      <c r="H640" s="277">
        <v>2</v>
      </c>
      <c r="I640" s="278"/>
      <c r="J640" s="279">
        <f>ROUND(I640*H640,2)</f>
        <v>0</v>
      </c>
      <c r="K640" s="275" t="s">
        <v>145</v>
      </c>
      <c r="L640" s="280"/>
      <c r="M640" s="281" t="s">
        <v>1</v>
      </c>
      <c r="N640" s="282" t="s">
        <v>41</v>
      </c>
      <c r="O640" s="92"/>
      <c r="P640" s="246">
        <f>O640*H640</f>
        <v>0</v>
      </c>
      <c r="Q640" s="246">
        <v>0.50600000000000001</v>
      </c>
      <c r="R640" s="246">
        <f>Q640*H640</f>
        <v>1.012</v>
      </c>
      <c r="S640" s="246">
        <v>0</v>
      </c>
      <c r="T640" s="247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8" t="s">
        <v>179</v>
      </c>
      <c r="AT640" s="248" t="s">
        <v>209</v>
      </c>
      <c r="AU640" s="248" t="s">
        <v>86</v>
      </c>
      <c r="AY640" s="18" t="s">
        <v>139</v>
      </c>
      <c r="BE640" s="249">
        <f>IF(N640="základní",J640,0)</f>
        <v>0</v>
      </c>
      <c r="BF640" s="249">
        <f>IF(N640="snížená",J640,0)</f>
        <v>0</v>
      </c>
      <c r="BG640" s="249">
        <f>IF(N640="zákl. přenesená",J640,0)</f>
        <v>0</v>
      </c>
      <c r="BH640" s="249">
        <f>IF(N640="sníž. přenesená",J640,0)</f>
        <v>0</v>
      </c>
      <c r="BI640" s="249">
        <f>IF(N640="nulová",J640,0)</f>
        <v>0</v>
      </c>
      <c r="BJ640" s="18" t="s">
        <v>84</v>
      </c>
      <c r="BK640" s="249">
        <f>ROUND(I640*H640,2)</f>
        <v>0</v>
      </c>
      <c r="BL640" s="18" t="s">
        <v>146</v>
      </c>
      <c r="BM640" s="248" t="s">
        <v>872</v>
      </c>
    </row>
    <row r="641" s="2" customFormat="1" ht="16.5" customHeight="1">
      <c r="A641" s="39"/>
      <c r="B641" s="40"/>
      <c r="C641" s="273" t="s">
        <v>374</v>
      </c>
      <c r="D641" s="273" t="s">
        <v>209</v>
      </c>
      <c r="E641" s="274" t="s">
        <v>873</v>
      </c>
      <c r="F641" s="275" t="s">
        <v>874</v>
      </c>
      <c r="G641" s="276" t="s">
        <v>299</v>
      </c>
      <c r="H641" s="277">
        <v>1</v>
      </c>
      <c r="I641" s="278"/>
      <c r="J641" s="279">
        <f>ROUND(I641*H641,2)</f>
        <v>0</v>
      </c>
      <c r="K641" s="275" t="s">
        <v>145</v>
      </c>
      <c r="L641" s="280"/>
      <c r="M641" s="281" t="s">
        <v>1</v>
      </c>
      <c r="N641" s="282" t="s">
        <v>41</v>
      </c>
      <c r="O641" s="92"/>
      <c r="P641" s="246">
        <f>O641*H641</f>
        <v>0</v>
      </c>
      <c r="Q641" s="246">
        <v>1.0129999999999999</v>
      </c>
      <c r="R641" s="246">
        <f>Q641*H641</f>
        <v>1.0129999999999999</v>
      </c>
      <c r="S641" s="246">
        <v>0</v>
      </c>
      <c r="T641" s="247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48" t="s">
        <v>179</v>
      </c>
      <c r="AT641" s="248" t="s">
        <v>209</v>
      </c>
      <c r="AU641" s="248" t="s">
        <v>86</v>
      </c>
      <c r="AY641" s="18" t="s">
        <v>139</v>
      </c>
      <c r="BE641" s="249">
        <f>IF(N641="základní",J641,0)</f>
        <v>0</v>
      </c>
      <c r="BF641" s="249">
        <f>IF(N641="snížená",J641,0)</f>
        <v>0</v>
      </c>
      <c r="BG641" s="249">
        <f>IF(N641="zákl. přenesená",J641,0)</f>
        <v>0</v>
      </c>
      <c r="BH641" s="249">
        <f>IF(N641="sníž. přenesená",J641,0)</f>
        <v>0</v>
      </c>
      <c r="BI641" s="249">
        <f>IF(N641="nulová",J641,0)</f>
        <v>0</v>
      </c>
      <c r="BJ641" s="18" t="s">
        <v>84</v>
      </c>
      <c r="BK641" s="249">
        <f>ROUND(I641*H641,2)</f>
        <v>0</v>
      </c>
      <c r="BL641" s="18" t="s">
        <v>146</v>
      </c>
      <c r="BM641" s="248" t="s">
        <v>875</v>
      </c>
    </row>
    <row r="642" s="2" customFormat="1" ht="21.75" customHeight="1">
      <c r="A642" s="39"/>
      <c r="B642" s="40"/>
      <c r="C642" s="273" t="s">
        <v>378</v>
      </c>
      <c r="D642" s="273" t="s">
        <v>209</v>
      </c>
      <c r="E642" s="274" t="s">
        <v>876</v>
      </c>
      <c r="F642" s="275" t="s">
        <v>877</v>
      </c>
      <c r="G642" s="276" t="s">
        <v>299</v>
      </c>
      <c r="H642" s="277">
        <v>7</v>
      </c>
      <c r="I642" s="278"/>
      <c r="J642" s="279">
        <f>ROUND(I642*H642,2)</f>
        <v>0</v>
      </c>
      <c r="K642" s="275" t="s">
        <v>145</v>
      </c>
      <c r="L642" s="280"/>
      <c r="M642" s="281" t="s">
        <v>1</v>
      </c>
      <c r="N642" s="282" t="s">
        <v>41</v>
      </c>
      <c r="O642" s="92"/>
      <c r="P642" s="246">
        <f>O642*H642</f>
        <v>0</v>
      </c>
      <c r="Q642" s="246">
        <v>0.002</v>
      </c>
      <c r="R642" s="246">
        <f>Q642*H642</f>
        <v>0.014</v>
      </c>
      <c r="S642" s="246">
        <v>0</v>
      </c>
      <c r="T642" s="247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8" t="s">
        <v>179</v>
      </c>
      <c r="AT642" s="248" t="s">
        <v>209</v>
      </c>
      <c r="AU642" s="248" t="s">
        <v>86</v>
      </c>
      <c r="AY642" s="18" t="s">
        <v>139</v>
      </c>
      <c r="BE642" s="249">
        <f>IF(N642="základní",J642,0)</f>
        <v>0</v>
      </c>
      <c r="BF642" s="249">
        <f>IF(N642="snížená",J642,0)</f>
        <v>0</v>
      </c>
      <c r="BG642" s="249">
        <f>IF(N642="zákl. přenesená",J642,0)</f>
        <v>0</v>
      </c>
      <c r="BH642" s="249">
        <f>IF(N642="sníž. přenesená",J642,0)</f>
        <v>0</v>
      </c>
      <c r="BI642" s="249">
        <f>IF(N642="nulová",J642,0)</f>
        <v>0</v>
      </c>
      <c r="BJ642" s="18" t="s">
        <v>84</v>
      </c>
      <c r="BK642" s="249">
        <f>ROUND(I642*H642,2)</f>
        <v>0</v>
      </c>
      <c r="BL642" s="18" t="s">
        <v>146</v>
      </c>
      <c r="BM642" s="248" t="s">
        <v>878</v>
      </c>
    </row>
    <row r="643" s="2" customFormat="1" ht="16.5" customHeight="1">
      <c r="A643" s="39"/>
      <c r="B643" s="40"/>
      <c r="C643" s="273" t="s">
        <v>383</v>
      </c>
      <c r="D643" s="273" t="s">
        <v>209</v>
      </c>
      <c r="E643" s="274" t="s">
        <v>879</v>
      </c>
      <c r="F643" s="275" t="s">
        <v>880</v>
      </c>
      <c r="G643" s="276" t="s">
        <v>299</v>
      </c>
      <c r="H643" s="277">
        <v>1</v>
      </c>
      <c r="I643" s="278"/>
      <c r="J643" s="279">
        <f>ROUND(I643*H643,2)</f>
        <v>0</v>
      </c>
      <c r="K643" s="275" t="s">
        <v>145</v>
      </c>
      <c r="L643" s="280"/>
      <c r="M643" s="281" t="s">
        <v>1</v>
      </c>
      <c r="N643" s="282" t="s">
        <v>41</v>
      </c>
      <c r="O643" s="92"/>
      <c r="P643" s="246">
        <f>O643*H643</f>
        <v>0</v>
      </c>
      <c r="Q643" s="246">
        <v>0.254</v>
      </c>
      <c r="R643" s="246">
        <f>Q643*H643</f>
        <v>0.254</v>
      </c>
      <c r="S643" s="246">
        <v>0</v>
      </c>
      <c r="T643" s="247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48" t="s">
        <v>179</v>
      </c>
      <c r="AT643" s="248" t="s">
        <v>209</v>
      </c>
      <c r="AU643" s="248" t="s">
        <v>86</v>
      </c>
      <c r="AY643" s="18" t="s">
        <v>139</v>
      </c>
      <c r="BE643" s="249">
        <f>IF(N643="základní",J643,0)</f>
        <v>0</v>
      </c>
      <c r="BF643" s="249">
        <f>IF(N643="snížená",J643,0)</f>
        <v>0</v>
      </c>
      <c r="BG643" s="249">
        <f>IF(N643="zákl. přenesená",J643,0)</f>
        <v>0</v>
      </c>
      <c r="BH643" s="249">
        <f>IF(N643="sníž. přenesená",J643,0)</f>
        <v>0</v>
      </c>
      <c r="BI643" s="249">
        <f>IF(N643="nulová",J643,0)</f>
        <v>0</v>
      </c>
      <c r="BJ643" s="18" t="s">
        <v>84</v>
      </c>
      <c r="BK643" s="249">
        <f>ROUND(I643*H643,2)</f>
        <v>0</v>
      </c>
      <c r="BL643" s="18" t="s">
        <v>146</v>
      </c>
      <c r="BM643" s="248" t="s">
        <v>881</v>
      </c>
    </row>
    <row r="644" s="2" customFormat="1" ht="21.75" customHeight="1">
      <c r="A644" s="39"/>
      <c r="B644" s="40"/>
      <c r="C644" s="237" t="s">
        <v>387</v>
      </c>
      <c r="D644" s="237" t="s">
        <v>141</v>
      </c>
      <c r="E644" s="238" t="s">
        <v>882</v>
      </c>
      <c r="F644" s="239" t="s">
        <v>883</v>
      </c>
      <c r="G644" s="240" t="s">
        <v>299</v>
      </c>
      <c r="H644" s="241">
        <v>7</v>
      </c>
      <c r="I644" s="242"/>
      <c r="J644" s="243">
        <f>ROUND(I644*H644,2)</f>
        <v>0</v>
      </c>
      <c r="K644" s="239" t="s">
        <v>145</v>
      </c>
      <c r="L644" s="45"/>
      <c r="M644" s="244" t="s">
        <v>1</v>
      </c>
      <c r="N644" s="245" t="s">
        <v>41</v>
      </c>
      <c r="O644" s="92"/>
      <c r="P644" s="246">
        <f>O644*H644</f>
        <v>0</v>
      </c>
      <c r="Q644" s="246">
        <v>0.11045000000000001</v>
      </c>
      <c r="R644" s="246">
        <f>Q644*H644</f>
        <v>0.77315</v>
      </c>
      <c r="S644" s="246">
        <v>0</v>
      </c>
      <c r="T644" s="247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8" t="s">
        <v>146</v>
      </c>
      <c r="AT644" s="248" t="s">
        <v>141</v>
      </c>
      <c r="AU644" s="248" t="s">
        <v>86</v>
      </c>
      <c r="AY644" s="18" t="s">
        <v>139</v>
      </c>
      <c r="BE644" s="249">
        <f>IF(N644="základní",J644,0)</f>
        <v>0</v>
      </c>
      <c r="BF644" s="249">
        <f>IF(N644="snížená",J644,0)</f>
        <v>0</v>
      </c>
      <c r="BG644" s="249">
        <f>IF(N644="zákl. přenesená",J644,0)</f>
        <v>0</v>
      </c>
      <c r="BH644" s="249">
        <f>IF(N644="sníž. přenesená",J644,0)</f>
        <v>0</v>
      </c>
      <c r="BI644" s="249">
        <f>IF(N644="nulová",J644,0)</f>
        <v>0</v>
      </c>
      <c r="BJ644" s="18" t="s">
        <v>84</v>
      </c>
      <c r="BK644" s="249">
        <f>ROUND(I644*H644,2)</f>
        <v>0</v>
      </c>
      <c r="BL644" s="18" t="s">
        <v>146</v>
      </c>
      <c r="BM644" s="248" t="s">
        <v>884</v>
      </c>
    </row>
    <row r="645" s="13" customFormat="1">
      <c r="A645" s="13"/>
      <c r="B645" s="250"/>
      <c r="C645" s="251"/>
      <c r="D645" s="252" t="s">
        <v>148</v>
      </c>
      <c r="E645" s="253" t="s">
        <v>1</v>
      </c>
      <c r="F645" s="254" t="s">
        <v>856</v>
      </c>
      <c r="G645" s="251"/>
      <c r="H645" s="255">
        <v>7</v>
      </c>
      <c r="I645" s="256"/>
      <c r="J645" s="251"/>
      <c r="K645" s="251"/>
      <c r="L645" s="257"/>
      <c r="M645" s="258"/>
      <c r="N645" s="259"/>
      <c r="O645" s="259"/>
      <c r="P645" s="259"/>
      <c r="Q645" s="259"/>
      <c r="R645" s="259"/>
      <c r="S645" s="259"/>
      <c r="T645" s="260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61" t="s">
        <v>148</v>
      </c>
      <c r="AU645" s="261" t="s">
        <v>86</v>
      </c>
      <c r="AV645" s="13" t="s">
        <v>86</v>
      </c>
      <c r="AW645" s="13" t="s">
        <v>32</v>
      </c>
      <c r="AX645" s="13" t="s">
        <v>76</v>
      </c>
      <c r="AY645" s="261" t="s">
        <v>139</v>
      </c>
    </row>
    <row r="646" s="14" customFormat="1">
      <c r="A646" s="14"/>
      <c r="B646" s="262"/>
      <c r="C646" s="263"/>
      <c r="D646" s="252" t="s">
        <v>148</v>
      </c>
      <c r="E646" s="264" t="s">
        <v>1</v>
      </c>
      <c r="F646" s="265" t="s">
        <v>150</v>
      </c>
      <c r="G646" s="263"/>
      <c r="H646" s="266">
        <v>7</v>
      </c>
      <c r="I646" s="267"/>
      <c r="J646" s="263"/>
      <c r="K646" s="263"/>
      <c r="L646" s="268"/>
      <c r="M646" s="269"/>
      <c r="N646" s="270"/>
      <c r="O646" s="270"/>
      <c r="P646" s="270"/>
      <c r="Q646" s="270"/>
      <c r="R646" s="270"/>
      <c r="S646" s="270"/>
      <c r="T646" s="271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72" t="s">
        <v>148</v>
      </c>
      <c r="AU646" s="272" t="s">
        <v>86</v>
      </c>
      <c r="AV646" s="14" t="s">
        <v>146</v>
      </c>
      <c r="AW646" s="14" t="s">
        <v>32</v>
      </c>
      <c r="AX646" s="14" t="s">
        <v>84</v>
      </c>
      <c r="AY646" s="272" t="s">
        <v>139</v>
      </c>
    </row>
    <row r="647" s="2" customFormat="1" ht="21.75" customHeight="1">
      <c r="A647" s="39"/>
      <c r="B647" s="40"/>
      <c r="C647" s="237" t="s">
        <v>393</v>
      </c>
      <c r="D647" s="237" t="s">
        <v>141</v>
      </c>
      <c r="E647" s="238" t="s">
        <v>885</v>
      </c>
      <c r="F647" s="239" t="s">
        <v>886</v>
      </c>
      <c r="G647" s="240" t="s">
        <v>299</v>
      </c>
      <c r="H647" s="241">
        <v>5</v>
      </c>
      <c r="I647" s="242"/>
      <c r="J647" s="243">
        <f>ROUND(I647*H647,2)</f>
        <v>0</v>
      </c>
      <c r="K647" s="239" t="s">
        <v>145</v>
      </c>
      <c r="L647" s="45"/>
      <c r="M647" s="244" t="s">
        <v>1</v>
      </c>
      <c r="N647" s="245" t="s">
        <v>41</v>
      </c>
      <c r="O647" s="92"/>
      <c r="P647" s="246">
        <f>O647*H647</f>
        <v>0</v>
      </c>
      <c r="Q647" s="246">
        <v>0.012120000000000001</v>
      </c>
      <c r="R647" s="246">
        <f>Q647*H647</f>
        <v>0.060600000000000001</v>
      </c>
      <c r="S647" s="246">
        <v>0</v>
      </c>
      <c r="T647" s="247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48" t="s">
        <v>146</v>
      </c>
      <c r="AT647" s="248" t="s">
        <v>141</v>
      </c>
      <c r="AU647" s="248" t="s">
        <v>86</v>
      </c>
      <c r="AY647" s="18" t="s">
        <v>139</v>
      </c>
      <c r="BE647" s="249">
        <f>IF(N647="základní",J647,0)</f>
        <v>0</v>
      </c>
      <c r="BF647" s="249">
        <f>IF(N647="snížená",J647,0)</f>
        <v>0</v>
      </c>
      <c r="BG647" s="249">
        <f>IF(N647="zákl. přenesená",J647,0)</f>
        <v>0</v>
      </c>
      <c r="BH647" s="249">
        <f>IF(N647="sníž. přenesená",J647,0)</f>
        <v>0</v>
      </c>
      <c r="BI647" s="249">
        <f>IF(N647="nulová",J647,0)</f>
        <v>0</v>
      </c>
      <c r="BJ647" s="18" t="s">
        <v>84</v>
      </c>
      <c r="BK647" s="249">
        <f>ROUND(I647*H647,2)</f>
        <v>0</v>
      </c>
      <c r="BL647" s="18" t="s">
        <v>146</v>
      </c>
      <c r="BM647" s="248" t="s">
        <v>887</v>
      </c>
    </row>
    <row r="648" s="2" customFormat="1" ht="21.75" customHeight="1">
      <c r="A648" s="39"/>
      <c r="B648" s="40"/>
      <c r="C648" s="237" t="s">
        <v>401</v>
      </c>
      <c r="D648" s="237" t="s">
        <v>141</v>
      </c>
      <c r="E648" s="238" t="s">
        <v>888</v>
      </c>
      <c r="F648" s="239" t="s">
        <v>889</v>
      </c>
      <c r="G648" s="240" t="s">
        <v>299</v>
      </c>
      <c r="H648" s="241">
        <v>2</v>
      </c>
      <c r="I648" s="242"/>
      <c r="J648" s="243">
        <f>ROUND(I648*H648,2)</f>
        <v>0</v>
      </c>
      <c r="K648" s="239" t="s">
        <v>145</v>
      </c>
      <c r="L648" s="45"/>
      <c r="M648" s="244" t="s">
        <v>1</v>
      </c>
      <c r="N648" s="245" t="s">
        <v>41</v>
      </c>
      <c r="O648" s="92"/>
      <c r="P648" s="246">
        <f>O648*H648</f>
        <v>0</v>
      </c>
      <c r="Q648" s="246">
        <v>0.024240000000000001</v>
      </c>
      <c r="R648" s="246">
        <f>Q648*H648</f>
        <v>0.048480000000000002</v>
      </c>
      <c r="S648" s="246">
        <v>0</v>
      </c>
      <c r="T648" s="247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8" t="s">
        <v>146</v>
      </c>
      <c r="AT648" s="248" t="s">
        <v>141</v>
      </c>
      <c r="AU648" s="248" t="s">
        <v>86</v>
      </c>
      <c r="AY648" s="18" t="s">
        <v>139</v>
      </c>
      <c r="BE648" s="249">
        <f>IF(N648="základní",J648,0)</f>
        <v>0</v>
      </c>
      <c r="BF648" s="249">
        <f>IF(N648="snížená",J648,0)</f>
        <v>0</v>
      </c>
      <c r="BG648" s="249">
        <f>IF(N648="zákl. přenesená",J648,0)</f>
        <v>0</v>
      </c>
      <c r="BH648" s="249">
        <f>IF(N648="sníž. přenesená",J648,0)</f>
        <v>0</v>
      </c>
      <c r="BI648" s="249">
        <f>IF(N648="nulová",J648,0)</f>
        <v>0</v>
      </c>
      <c r="BJ648" s="18" t="s">
        <v>84</v>
      </c>
      <c r="BK648" s="249">
        <f>ROUND(I648*H648,2)</f>
        <v>0</v>
      </c>
      <c r="BL648" s="18" t="s">
        <v>146</v>
      </c>
      <c r="BM648" s="248" t="s">
        <v>890</v>
      </c>
    </row>
    <row r="649" s="2" customFormat="1" ht="21.75" customHeight="1">
      <c r="A649" s="39"/>
      <c r="B649" s="40"/>
      <c r="C649" s="237" t="s">
        <v>406</v>
      </c>
      <c r="D649" s="237" t="s">
        <v>141</v>
      </c>
      <c r="E649" s="238" t="s">
        <v>891</v>
      </c>
      <c r="F649" s="239" t="s">
        <v>892</v>
      </c>
      <c r="G649" s="240" t="s">
        <v>299</v>
      </c>
      <c r="H649" s="241">
        <v>7</v>
      </c>
      <c r="I649" s="242"/>
      <c r="J649" s="243">
        <f>ROUND(I649*H649,2)</f>
        <v>0</v>
      </c>
      <c r="K649" s="239" t="s">
        <v>145</v>
      </c>
      <c r="L649" s="45"/>
      <c r="M649" s="244" t="s">
        <v>1</v>
      </c>
      <c r="N649" s="245" t="s">
        <v>41</v>
      </c>
      <c r="O649" s="92"/>
      <c r="P649" s="246">
        <f>O649*H649</f>
        <v>0</v>
      </c>
      <c r="Q649" s="246">
        <v>0</v>
      </c>
      <c r="R649" s="246">
        <f>Q649*H649</f>
        <v>0</v>
      </c>
      <c r="S649" s="246">
        <v>0</v>
      </c>
      <c r="T649" s="247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8" t="s">
        <v>146</v>
      </c>
      <c r="AT649" s="248" t="s">
        <v>141</v>
      </c>
      <c r="AU649" s="248" t="s">
        <v>86</v>
      </c>
      <c r="AY649" s="18" t="s">
        <v>139</v>
      </c>
      <c r="BE649" s="249">
        <f>IF(N649="základní",J649,0)</f>
        <v>0</v>
      </c>
      <c r="BF649" s="249">
        <f>IF(N649="snížená",J649,0)</f>
        <v>0</v>
      </c>
      <c r="BG649" s="249">
        <f>IF(N649="zákl. přenesená",J649,0)</f>
        <v>0</v>
      </c>
      <c r="BH649" s="249">
        <f>IF(N649="sníž. přenesená",J649,0)</f>
        <v>0</v>
      </c>
      <c r="BI649" s="249">
        <f>IF(N649="nulová",J649,0)</f>
        <v>0</v>
      </c>
      <c r="BJ649" s="18" t="s">
        <v>84</v>
      </c>
      <c r="BK649" s="249">
        <f>ROUND(I649*H649,2)</f>
        <v>0</v>
      </c>
      <c r="BL649" s="18" t="s">
        <v>146</v>
      </c>
      <c r="BM649" s="248" t="s">
        <v>893</v>
      </c>
    </row>
    <row r="650" s="2" customFormat="1" ht="21.75" customHeight="1">
      <c r="A650" s="39"/>
      <c r="B650" s="40"/>
      <c r="C650" s="237" t="s">
        <v>894</v>
      </c>
      <c r="D650" s="237" t="s">
        <v>141</v>
      </c>
      <c r="E650" s="238" t="s">
        <v>895</v>
      </c>
      <c r="F650" s="239" t="s">
        <v>896</v>
      </c>
      <c r="G650" s="240" t="s">
        <v>299</v>
      </c>
      <c r="H650" s="241">
        <v>7</v>
      </c>
      <c r="I650" s="242"/>
      <c r="J650" s="243">
        <f>ROUND(I650*H650,2)</f>
        <v>0</v>
      </c>
      <c r="K650" s="239" t="s">
        <v>145</v>
      </c>
      <c r="L650" s="45"/>
      <c r="M650" s="244" t="s">
        <v>1</v>
      </c>
      <c r="N650" s="245" t="s">
        <v>41</v>
      </c>
      <c r="O650" s="92"/>
      <c r="P650" s="246">
        <f>O650*H650</f>
        <v>0</v>
      </c>
      <c r="Q650" s="246">
        <v>0.2838</v>
      </c>
      <c r="R650" s="246">
        <f>Q650*H650</f>
        <v>1.9865999999999999</v>
      </c>
      <c r="S650" s="246">
        <v>0</v>
      </c>
      <c r="T650" s="247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48" t="s">
        <v>146</v>
      </c>
      <c r="AT650" s="248" t="s">
        <v>141</v>
      </c>
      <c r="AU650" s="248" t="s">
        <v>86</v>
      </c>
      <c r="AY650" s="18" t="s">
        <v>139</v>
      </c>
      <c r="BE650" s="249">
        <f>IF(N650="základní",J650,0)</f>
        <v>0</v>
      </c>
      <c r="BF650" s="249">
        <f>IF(N650="snížená",J650,0)</f>
        <v>0</v>
      </c>
      <c r="BG650" s="249">
        <f>IF(N650="zákl. přenesená",J650,0)</f>
        <v>0</v>
      </c>
      <c r="BH650" s="249">
        <f>IF(N650="sníž. přenesená",J650,0)</f>
        <v>0</v>
      </c>
      <c r="BI650" s="249">
        <f>IF(N650="nulová",J650,0)</f>
        <v>0</v>
      </c>
      <c r="BJ650" s="18" t="s">
        <v>84</v>
      </c>
      <c r="BK650" s="249">
        <f>ROUND(I650*H650,2)</f>
        <v>0</v>
      </c>
      <c r="BL650" s="18" t="s">
        <v>146</v>
      </c>
      <c r="BM650" s="248" t="s">
        <v>897</v>
      </c>
    </row>
    <row r="651" s="2" customFormat="1" ht="21.75" customHeight="1">
      <c r="A651" s="39"/>
      <c r="B651" s="40"/>
      <c r="C651" s="237" t="s">
        <v>898</v>
      </c>
      <c r="D651" s="237" t="s">
        <v>141</v>
      </c>
      <c r="E651" s="238" t="s">
        <v>899</v>
      </c>
      <c r="F651" s="239" t="s">
        <v>900</v>
      </c>
      <c r="G651" s="240" t="s">
        <v>299</v>
      </c>
      <c r="H651" s="241">
        <v>5</v>
      </c>
      <c r="I651" s="242"/>
      <c r="J651" s="243">
        <f>ROUND(I651*H651,2)</f>
        <v>0</v>
      </c>
      <c r="K651" s="239" t="s">
        <v>145</v>
      </c>
      <c r="L651" s="45"/>
      <c r="M651" s="244" t="s">
        <v>1</v>
      </c>
      <c r="N651" s="245" t="s">
        <v>41</v>
      </c>
      <c r="O651" s="92"/>
      <c r="P651" s="246">
        <f>O651*H651</f>
        <v>0</v>
      </c>
      <c r="Q651" s="246">
        <v>2.6148799999999999</v>
      </c>
      <c r="R651" s="246">
        <f>Q651*H651</f>
        <v>13.074399999999999</v>
      </c>
      <c r="S651" s="246">
        <v>0</v>
      </c>
      <c r="T651" s="247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48" t="s">
        <v>146</v>
      </c>
      <c r="AT651" s="248" t="s">
        <v>141</v>
      </c>
      <c r="AU651" s="248" t="s">
        <v>86</v>
      </c>
      <c r="AY651" s="18" t="s">
        <v>139</v>
      </c>
      <c r="BE651" s="249">
        <f>IF(N651="základní",J651,0)</f>
        <v>0</v>
      </c>
      <c r="BF651" s="249">
        <f>IF(N651="snížená",J651,0)</f>
        <v>0</v>
      </c>
      <c r="BG651" s="249">
        <f>IF(N651="zákl. přenesená",J651,0)</f>
        <v>0</v>
      </c>
      <c r="BH651" s="249">
        <f>IF(N651="sníž. přenesená",J651,0)</f>
        <v>0</v>
      </c>
      <c r="BI651" s="249">
        <f>IF(N651="nulová",J651,0)</f>
        <v>0</v>
      </c>
      <c r="BJ651" s="18" t="s">
        <v>84</v>
      </c>
      <c r="BK651" s="249">
        <f>ROUND(I651*H651,2)</f>
        <v>0</v>
      </c>
      <c r="BL651" s="18" t="s">
        <v>146</v>
      </c>
      <c r="BM651" s="248" t="s">
        <v>901</v>
      </c>
    </row>
    <row r="652" s="2" customFormat="1" ht="21.75" customHeight="1">
      <c r="A652" s="39"/>
      <c r="B652" s="40"/>
      <c r="C652" s="237" t="s">
        <v>902</v>
      </c>
      <c r="D652" s="237" t="s">
        <v>141</v>
      </c>
      <c r="E652" s="238" t="s">
        <v>903</v>
      </c>
      <c r="F652" s="239" t="s">
        <v>904</v>
      </c>
      <c r="G652" s="240" t="s">
        <v>299</v>
      </c>
      <c r="H652" s="241">
        <v>8</v>
      </c>
      <c r="I652" s="242"/>
      <c r="J652" s="243">
        <f>ROUND(I652*H652,2)</f>
        <v>0</v>
      </c>
      <c r="K652" s="239" t="s">
        <v>145</v>
      </c>
      <c r="L652" s="45"/>
      <c r="M652" s="244" t="s">
        <v>1</v>
      </c>
      <c r="N652" s="245" t="s">
        <v>41</v>
      </c>
      <c r="O652" s="92"/>
      <c r="P652" s="246">
        <f>O652*H652</f>
        <v>0</v>
      </c>
      <c r="Q652" s="246">
        <v>0.34089999999999998</v>
      </c>
      <c r="R652" s="246">
        <f>Q652*H652</f>
        <v>2.7271999999999998</v>
      </c>
      <c r="S652" s="246">
        <v>0</v>
      </c>
      <c r="T652" s="247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48" t="s">
        <v>146</v>
      </c>
      <c r="AT652" s="248" t="s">
        <v>141</v>
      </c>
      <c r="AU652" s="248" t="s">
        <v>86</v>
      </c>
      <c r="AY652" s="18" t="s">
        <v>139</v>
      </c>
      <c r="BE652" s="249">
        <f>IF(N652="základní",J652,0)</f>
        <v>0</v>
      </c>
      <c r="BF652" s="249">
        <f>IF(N652="snížená",J652,0)</f>
        <v>0</v>
      </c>
      <c r="BG652" s="249">
        <f>IF(N652="zákl. přenesená",J652,0)</f>
        <v>0</v>
      </c>
      <c r="BH652" s="249">
        <f>IF(N652="sníž. přenesená",J652,0)</f>
        <v>0</v>
      </c>
      <c r="BI652" s="249">
        <f>IF(N652="nulová",J652,0)</f>
        <v>0</v>
      </c>
      <c r="BJ652" s="18" t="s">
        <v>84</v>
      </c>
      <c r="BK652" s="249">
        <f>ROUND(I652*H652,2)</f>
        <v>0</v>
      </c>
      <c r="BL652" s="18" t="s">
        <v>146</v>
      </c>
      <c r="BM652" s="248" t="s">
        <v>905</v>
      </c>
    </row>
    <row r="653" s="2" customFormat="1" ht="21.75" customHeight="1">
      <c r="A653" s="39"/>
      <c r="B653" s="40"/>
      <c r="C653" s="273" t="s">
        <v>906</v>
      </c>
      <c r="D653" s="273" t="s">
        <v>209</v>
      </c>
      <c r="E653" s="274" t="s">
        <v>907</v>
      </c>
      <c r="F653" s="275" t="s">
        <v>908</v>
      </c>
      <c r="G653" s="276" t="s">
        <v>299</v>
      </c>
      <c r="H653" s="277">
        <v>8</v>
      </c>
      <c r="I653" s="278"/>
      <c r="J653" s="279">
        <f>ROUND(I653*H653,2)</f>
        <v>0</v>
      </c>
      <c r="K653" s="275" t="s">
        <v>145</v>
      </c>
      <c r="L653" s="280"/>
      <c r="M653" s="281" t="s">
        <v>1</v>
      </c>
      <c r="N653" s="282" t="s">
        <v>41</v>
      </c>
      <c r="O653" s="92"/>
      <c r="P653" s="246">
        <f>O653*H653</f>
        <v>0</v>
      </c>
      <c r="Q653" s="246">
        <v>0.071999999999999995</v>
      </c>
      <c r="R653" s="246">
        <f>Q653*H653</f>
        <v>0.57599999999999996</v>
      </c>
      <c r="S653" s="246">
        <v>0</v>
      </c>
      <c r="T653" s="247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48" t="s">
        <v>179</v>
      </c>
      <c r="AT653" s="248" t="s">
        <v>209</v>
      </c>
      <c r="AU653" s="248" t="s">
        <v>86</v>
      </c>
      <c r="AY653" s="18" t="s">
        <v>139</v>
      </c>
      <c r="BE653" s="249">
        <f>IF(N653="základní",J653,0)</f>
        <v>0</v>
      </c>
      <c r="BF653" s="249">
        <f>IF(N653="snížená",J653,0)</f>
        <v>0</v>
      </c>
      <c r="BG653" s="249">
        <f>IF(N653="zákl. přenesená",J653,0)</f>
        <v>0</v>
      </c>
      <c r="BH653" s="249">
        <f>IF(N653="sníž. přenesená",J653,0)</f>
        <v>0</v>
      </c>
      <c r="BI653" s="249">
        <f>IF(N653="nulová",J653,0)</f>
        <v>0</v>
      </c>
      <c r="BJ653" s="18" t="s">
        <v>84</v>
      </c>
      <c r="BK653" s="249">
        <f>ROUND(I653*H653,2)</f>
        <v>0</v>
      </c>
      <c r="BL653" s="18" t="s">
        <v>146</v>
      </c>
      <c r="BM653" s="248" t="s">
        <v>909</v>
      </c>
    </row>
    <row r="654" s="2" customFormat="1" ht="21.75" customHeight="1">
      <c r="A654" s="39"/>
      <c r="B654" s="40"/>
      <c r="C654" s="273" t="s">
        <v>910</v>
      </c>
      <c r="D654" s="273" t="s">
        <v>209</v>
      </c>
      <c r="E654" s="274" t="s">
        <v>911</v>
      </c>
      <c r="F654" s="275" t="s">
        <v>912</v>
      </c>
      <c r="G654" s="276" t="s">
        <v>299</v>
      </c>
      <c r="H654" s="277">
        <v>8</v>
      </c>
      <c r="I654" s="278"/>
      <c r="J654" s="279">
        <f>ROUND(I654*H654,2)</f>
        <v>0</v>
      </c>
      <c r="K654" s="275" t="s">
        <v>145</v>
      </c>
      <c r="L654" s="280"/>
      <c r="M654" s="281" t="s">
        <v>1</v>
      </c>
      <c r="N654" s="282" t="s">
        <v>41</v>
      </c>
      <c r="O654" s="92"/>
      <c r="P654" s="246">
        <f>O654*H654</f>
        <v>0</v>
      </c>
      <c r="Q654" s="246">
        <v>0.080000000000000002</v>
      </c>
      <c r="R654" s="246">
        <f>Q654*H654</f>
        <v>0.64000000000000001</v>
      </c>
      <c r="S654" s="246">
        <v>0</v>
      </c>
      <c r="T654" s="247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8" t="s">
        <v>179</v>
      </c>
      <c r="AT654" s="248" t="s">
        <v>209</v>
      </c>
      <c r="AU654" s="248" t="s">
        <v>86</v>
      </c>
      <c r="AY654" s="18" t="s">
        <v>139</v>
      </c>
      <c r="BE654" s="249">
        <f>IF(N654="základní",J654,0)</f>
        <v>0</v>
      </c>
      <c r="BF654" s="249">
        <f>IF(N654="snížená",J654,0)</f>
        <v>0</v>
      </c>
      <c r="BG654" s="249">
        <f>IF(N654="zákl. přenesená",J654,0)</f>
        <v>0</v>
      </c>
      <c r="BH654" s="249">
        <f>IF(N654="sníž. přenesená",J654,0)</f>
        <v>0</v>
      </c>
      <c r="BI654" s="249">
        <f>IF(N654="nulová",J654,0)</f>
        <v>0</v>
      </c>
      <c r="BJ654" s="18" t="s">
        <v>84</v>
      </c>
      <c r="BK654" s="249">
        <f>ROUND(I654*H654,2)</f>
        <v>0</v>
      </c>
      <c r="BL654" s="18" t="s">
        <v>146</v>
      </c>
      <c r="BM654" s="248" t="s">
        <v>913</v>
      </c>
    </row>
    <row r="655" s="2" customFormat="1" ht="16.5" customHeight="1">
      <c r="A655" s="39"/>
      <c r="B655" s="40"/>
      <c r="C655" s="273" t="s">
        <v>914</v>
      </c>
      <c r="D655" s="273" t="s">
        <v>209</v>
      </c>
      <c r="E655" s="274" t="s">
        <v>915</v>
      </c>
      <c r="F655" s="275" t="s">
        <v>916</v>
      </c>
      <c r="G655" s="276" t="s">
        <v>299</v>
      </c>
      <c r="H655" s="277">
        <v>8</v>
      </c>
      <c r="I655" s="278"/>
      <c r="J655" s="279">
        <f>ROUND(I655*H655,2)</f>
        <v>0</v>
      </c>
      <c r="K655" s="275" t="s">
        <v>145</v>
      </c>
      <c r="L655" s="280"/>
      <c r="M655" s="281" t="s">
        <v>1</v>
      </c>
      <c r="N655" s="282" t="s">
        <v>41</v>
      </c>
      <c r="O655" s="92"/>
      <c r="P655" s="246">
        <f>O655*H655</f>
        <v>0</v>
      </c>
      <c r="Q655" s="246">
        <v>0.111</v>
      </c>
      <c r="R655" s="246">
        <f>Q655*H655</f>
        <v>0.88800000000000001</v>
      </c>
      <c r="S655" s="246">
        <v>0</v>
      </c>
      <c r="T655" s="247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48" t="s">
        <v>179</v>
      </c>
      <c r="AT655" s="248" t="s">
        <v>209</v>
      </c>
      <c r="AU655" s="248" t="s">
        <v>86</v>
      </c>
      <c r="AY655" s="18" t="s">
        <v>139</v>
      </c>
      <c r="BE655" s="249">
        <f>IF(N655="základní",J655,0)</f>
        <v>0</v>
      </c>
      <c r="BF655" s="249">
        <f>IF(N655="snížená",J655,0)</f>
        <v>0</v>
      </c>
      <c r="BG655" s="249">
        <f>IF(N655="zákl. přenesená",J655,0)</f>
        <v>0</v>
      </c>
      <c r="BH655" s="249">
        <f>IF(N655="sníž. přenesená",J655,0)</f>
        <v>0</v>
      </c>
      <c r="BI655" s="249">
        <f>IF(N655="nulová",J655,0)</f>
        <v>0</v>
      </c>
      <c r="BJ655" s="18" t="s">
        <v>84</v>
      </c>
      <c r="BK655" s="249">
        <f>ROUND(I655*H655,2)</f>
        <v>0</v>
      </c>
      <c r="BL655" s="18" t="s">
        <v>146</v>
      </c>
      <c r="BM655" s="248" t="s">
        <v>917</v>
      </c>
    </row>
    <row r="656" s="2" customFormat="1" ht="21.75" customHeight="1">
      <c r="A656" s="39"/>
      <c r="B656" s="40"/>
      <c r="C656" s="273" t="s">
        <v>918</v>
      </c>
      <c r="D656" s="273" t="s">
        <v>209</v>
      </c>
      <c r="E656" s="274" t="s">
        <v>919</v>
      </c>
      <c r="F656" s="275" t="s">
        <v>920</v>
      </c>
      <c r="G656" s="276" t="s">
        <v>299</v>
      </c>
      <c r="H656" s="277">
        <v>8</v>
      </c>
      <c r="I656" s="278"/>
      <c r="J656" s="279">
        <f>ROUND(I656*H656,2)</f>
        <v>0</v>
      </c>
      <c r="K656" s="275" t="s">
        <v>145</v>
      </c>
      <c r="L656" s="280"/>
      <c r="M656" s="281" t="s">
        <v>1</v>
      </c>
      <c r="N656" s="282" t="s">
        <v>41</v>
      </c>
      <c r="O656" s="92"/>
      <c r="P656" s="246">
        <f>O656*H656</f>
        <v>0</v>
      </c>
      <c r="Q656" s="246">
        <v>0.027</v>
      </c>
      <c r="R656" s="246">
        <f>Q656*H656</f>
        <v>0.216</v>
      </c>
      <c r="S656" s="246">
        <v>0</v>
      </c>
      <c r="T656" s="247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8" t="s">
        <v>179</v>
      </c>
      <c r="AT656" s="248" t="s">
        <v>209</v>
      </c>
      <c r="AU656" s="248" t="s">
        <v>86</v>
      </c>
      <c r="AY656" s="18" t="s">
        <v>139</v>
      </c>
      <c r="BE656" s="249">
        <f>IF(N656="základní",J656,0)</f>
        <v>0</v>
      </c>
      <c r="BF656" s="249">
        <f>IF(N656="snížená",J656,0)</f>
        <v>0</v>
      </c>
      <c r="BG656" s="249">
        <f>IF(N656="zákl. přenesená",J656,0)</f>
        <v>0</v>
      </c>
      <c r="BH656" s="249">
        <f>IF(N656="sníž. přenesená",J656,0)</f>
        <v>0</v>
      </c>
      <c r="BI656" s="249">
        <f>IF(N656="nulová",J656,0)</f>
        <v>0</v>
      </c>
      <c r="BJ656" s="18" t="s">
        <v>84</v>
      </c>
      <c r="BK656" s="249">
        <f>ROUND(I656*H656,2)</f>
        <v>0</v>
      </c>
      <c r="BL656" s="18" t="s">
        <v>146</v>
      </c>
      <c r="BM656" s="248" t="s">
        <v>921</v>
      </c>
    </row>
    <row r="657" s="2" customFormat="1" ht="21.75" customHeight="1">
      <c r="A657" s="39"/>
      <c r="B657" s="40"/>
      <c r="C657" s="237" t="s">
        <v>922</v>
      </c>
      <c r="D657" s="237" t="s">
        <v>141</v>
      </c>
      <c r="E657" s="238" t="s">
        <v>923</v>
      </c>
      <c r="F657" s="239" t="s">
        <v>924</v>
      </c>
      <c r="G657" s="240" t="s">
        <v>299</v>
      </c>
      <c r="H657" s="241">
        <v>4</v>
      </c>
      <c r="I657" s="242"/>
      <c r="J657" s="243">
        <f>ROUND(I657*H657,2)</f>
        <v>0</v>
      </c>
      <c r="K657" s="239" t="s">
        <v>145</v>
      </c>
      <c r="L657" s="45"/>
      <c r="M657" s="244" t="s">
        <v>1</v>
      </c>
      <c r="N657" s="245" t="s">
        <v>41</v>
      </c>
      <c r="O657" s="92"/>
      <c r="P657" s="246">
        <f>O657*H657</f>
        <v>0</v>
      </c>
      <c r="Q657" s="246">
        <v>0.21734000000000001</v>
      </c>
      <c r="R657" s="246">
        <f>Q657*H657</f>
        <v>0.86936000000000002</v>
      </c>
      <c r="S657" s="246">
        <v>0</v>
      </c>
      <c r="T657" s="247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48" t="s">
        <v>146</v>
      </c>
      <c r="AT657" s="248" t="s">
        <v>141</v>
      </c>
      <c r="AU657" s="248" t="s">
        <v>86</v>
      </c>
      <c r="AY657" s="18" t="s">
        <v>139</v>
      </c>
      <c r="BE657" s="249">
        <f>IF(N657="základní",J657,0)</f>
        <v>0</v>
      </c>
      <c r="BF657" s="249">
        <f>IF(N657="snížená",J657,0)</f>
        <v>0</v>
      </c>
      <c r="BG657" s="249">
        <f>IF(N657="zákl. přenesená",J657,0)</f>
        <v>0</v>
      </c>
      <c r="BH657" s="249">
        <f>IF(N657="sníž. přenesená",J657,0)</f>
        <v>0</v>
      </c>
      <c r="BI657" s="249">
        <f>IF(N657="nulová",J657,0)</f>
        <v>0</v>
      </c>
      <c r="BJ657" s="18" t="s">
        <v>84</v>
      </c>
      <c r="BK657" s="249">
        <f>ROUND(I657*H657,2)</f>
        <v>0</v>
      </c>
      <c r="BL657" s="18" t="s">
        <v>146</v>
      </c>
      <c r="BM657" s="248" t="s">
        <v>925</v>
      </c>
    </row>
    <row r="658" s="13" customFormat="1">
      <c r="A658" s="13"/>
      <c r="B658" s="250"/>
      <c r="C658" s="251"/>
      <c r="D658" s="252" t="s">
        <v>148</v>
      </c>
      <c r="E658" s="253" t="s">
        <v>1</v>
      </c>
      <c r="F658" s="254" t="s">
        <v>860</v>
      </c>
      <c r="G658" s="251"/>
      <c r="H658" s="255">
        <v>4</v>
      </c>
      <c r="I658" s="256"/>
      <c r="J658" s="251"/>
      <c r="K658" s="251"/>
      <c r="L658" s="257"/>
      <c r="M658" s="258"/>
      <c r="N658" s="259"/>
      <c r="O658" s="259"/>
      <c r="P658" s="259"/>
      <c r="Q658" s="259"/>
      <c r="R658" s="259"/>
      <c r="S658" s="259"/>
      <c r="T658" s="26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61" t="s">
        <v>148</v>
      </c>
      <c r="AU658" s="261" t="s">
        <v>86</v>
      </c>
      <c r="AV658" s="13" t="s">
        <v>86</v>
      </c>
      <c r="AW658" s="13" t="s">
        <v>32</v>
      </c>
      <c r="AX658" s="13" t="s">
        <v>76</v>
      </c>
      <c r="AY658" s="261" t="s">
        <v>139</v>
      </c>
    </row>
    <row r="659" s="14" customFormat="1">
      <c r="A659" s="14"/>
      <c r="B659" s="262"/>
      <c r="C659" s="263"/>
      <c r="D659" s="252" t="s">
        <v>148</v>
      </c>
      <c r="E659" s="264" t="s">
        <v>1</v>
      </c>
      <c r="F659" s="265" t="s">
        <v>150</v>
      </c>
      <c r="G659" s="263"/>
      <c r="H659" s="266">
        <v>4</v>
      </c>
      <c r="I659" s="267"/>
      <c r="J659" s="263"/>
      <c r="K659" s="263"/>
      <c r="L659" s="268"/>
      <c r="M659" s="269"/>
      <c r="N659" s="270"/>
      <c r="O659" s="270"/>
      <c r="P659" s="270"/>
      <c r="Q659" s="270"/>
      <c r="R659" s="270"/>
      <c r="S659" s="270"/>
      <c r="T659" s="271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72" t="s">
        <v>148</v>
      </c>
      <c r="AU659" s="272" t="s">
        <v>86</v>
      </c>
      <c r="AV659" s="14" t="s">
        <v>146</v>
      </c>
      <c r="AW659" s="14" t="s">
        <v>32</v>
      </c>
      <c r="AX659" s="14" t="s">
        <v>84</v>
      </c>
      <c r="AY659" s="272" t="s">
        <v>139</v>
      </c>
    </row>
    <row r="660" s="2" customFormat="1" ht="21.75" customHeight="1">
      <c r="A660" s="39"/>
      <c r="B660" s="40"/>
      <c r="C660" s="273" t="s">
        <v>926</v>
      </c>
      <c r="D660" s="273" t="s">
        <v>209</v>
      </c>
      <c r="E660" s="274" t="s">
        <v>927</v>
      </c>
      <c r="F660" s="275" t="s">
        <v>928</v>
      </c>
      <c r="G660" s="276" t="s">
        <v>299</v>
      </c>
      <c r="H660" s="277">
        <v>4</v>
      </c>
      <c r="I660" s="278"/>
      <c r="J660" s="279">
        <f>ROUND(I660*H660,2)</f>
        <v>0</v>
      </c>
      <c r="K660" s="275" t="s">
        <v>145</v>
      </c>
      <c r="L660" s="280"/>
      <c r="M660" s="281" t="s">
        <v>1</v>
      </c>
      <c r="N660" s="282" t="s">
        <v>41</v>
      </c>
      <c r="O660" s="92"/>
      <c r="P660" s="246">
        <f>O660*H660</f>
        <v>0</v>
      </c>
      <c r="Q660" s="246">
        <v>0.059999999999999998</v>
      </c>
      <c r="R660" s="246">
        <f>Q660*H660</f>
        <v>0.23999999999999999</v>
      </c>
      <c r="S660" s="246">
        <v>0</v>
      </c>
      <c r="T660" s="247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8" t="s">
        <v>179</v>
      </c>
      <c r="AT660" s="248" t="s">
        <v>209</v>
      </c>
      <c r="AU660" s="248" t="s">
        <v>86</v>
      </c>
      <c r="AY660" s="18" t="s">
        <v>139</v>
      </c>
      <c r="BE660" s="249">
        <f>IF(N660="základní",J660,0)</f>
        <v>0</v>
      </c>
      <c r="BF660" s="249">
        <f>IF(N660="snížená",J660,0)</f>
        <v>0</v>
      </c>
      <c r="BG660" s="249">
        <f>IF(N660="zákl. přenesená",J660,0)</f>
        <v>0</v>
      </c>
      <c r="BH660" s="249">
        <f>IF(N660="sníž. přenesená",J660,0)</f>
        <v>0</v>
      </c>
      <c r="BI660" s="249">
        <f>IF(N660="nulová",J660,0)</f>
        <v>0</v>
      </c>
      <c r="BJ660" s="18" t="s">
        <v>84</v>
      </c>
      <c r="BK660" s="249">
        <f>ROUND(I660*H660,2)</f>
        <v>0</v>
      </c>
      <c r="BL660" s="18" t="s">
        <v>146</v>
      </c>
      <c r="BM660" s="248" t="s">
        <v>929</v>
      </c>
    </row>
    <row r="661" s="2" customFormat="1" ht="21.75" customHeight="1">
      <c r="A661" s="39"/>
      <c r="B661" s="40"/>
      <c r="C661" s="237" t="s">
        <v>930</v>
      </c>
      <c r="D661" s="237" t="s">
        <v>141</v>
      </c>
      <c r="E661" s="238" t="s">
        <v>931</v>
      </c>
      <c r="F661" s="239" t="s">
        <v>932</v>
      </c>
      <c r="G661" s="240" t="s">
        <v>299</v>
      </c>
      <c r="H661" s="241">
        <v>7</v>
      </c>
      <c r="I661" s="242"/>
      <c r="J661" s="243">
        <f>ROUND(I661*H661,2)</f>
        <v>0</v>
      </c>
      <c r="K661" s="239" t="s">
        <v>145</v>
      </c>
      <c r="L661" s="45"/>
      <c r="M661" s="244" t="s">
        <v>1</v>
      </c>
      <c r="N661" s="245" t="s">
        <v>41</v>
      </c>
      <c r="O661" s="92"/>
      <c r="P661" s="246">
        <f>O661*H661</f>
        <v>0</v>
      </c>
      <c r="Q661" s="246">
        <v>0.21734000000000001</v>
      </c>
      <c r="R661" s="246">
        <f>Q661*H661</f>
        <v>1.52138</v>
      </c>
      <c r="S661" s="246">
        <v>0</v>
      </c>
      <c r="T661" s="247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8" t="s">
        <v>146</v>
      </c>
      <c r="AT661" s="248" t="s">
        <v>141</v>
      </c>
      <c r="AU661" s="248" t="s">
        <v>86</v>
      </c>
      <c r="AY661" s="18" t="s">
        <v>139</v>
      </c>
      <c r="BE661" s="249">
        <f>IF(N661="základní",J661,0)</f>
        <v>0</v>
      </c>
      <c r="BF661" s="249">
        <f>IF(N661="snížená",J661,0)</f>
        <v>0</v>
      </c>
      <c r="BG661" s="249">
        <f>IF(N661="zákl. přenesená",J661,0)</f>
        <v>0</v>
      </c>
      <c r="BH661" s="249">
        <f>IF(N661="sníž. přenesená",J661,0)</f>
        <v>0</v>
      </c>
      <c r="BI661" s="249">
        <f>IF(N661="nulová",J661,0)</f>
        <v>0</v>
      </c>
      <c r="BJ661" s="18" t="s">
        <v>84</v>
      </c>
      <c r="BK661" s="249">
        <f>ROUND(I661*H661,2)</f>
        <v>0</v>
      </c>
      <c r="BL661" s="18" t="s">
        <v>146</v>
      </c>
      <c r="BM661" s="248" t="s">
        <v>933</v>
      </c>
    </row>
    <row r="662" s="13" customFormat="1">
      <c r="A662" s="13"/>
      <c r="B662" s="250"/>
      <c r="C662" s="251"/>
      <c r="D662" s="252" t="s">
        <v>148</v>
      </c>
      <c r="E662" s="253" t="s">
        <v>1</v>
      </c>
      <c r="F662" s="254" t="s">
        <v>934</v>
      </c>
      <c r="G662" s="251"/>
      <c r="H662" s="255">
        <v>7</v>
      </c>
      <c r="I662" s="256"/>
      <c r="J662" s="251"/>
      <c r="K662" s="251"/>
      <c r="L662" s="257"/>
      <c r="M662" s="258"/>
      <c r="N662" s="259"/>
      <c r="O662" s="259"/>
      <c r="P662" s="259"/>
      <c r="Q662" s="259"/>
      <c r="R662" s="259"/>
      <c r="S662" s="259"/>
      <c r="T662" s="26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61" t="s">
        <v>148</v>
      </c>
      <c r="AU662" s="261" t="s">
        <v>86</v>
      </c>
      <c r="AV662" s="13" t="s">
        <v>86</v>
      </c>
      <c r="AW662" s="13" t="s">
        <v>32</v>
      </c>
      <c r="AX662" s="13" t="s">
        <v>76</v>
      </c>
      <c r="AY662" s="261" t="s">
        <v>139</v>
      </c>
    </row>
    <row r="663" s="14" customFormat="1">
      <c r="A663" s="14"/>
      <c r="B663" s="262"/>
      <c r="C663" s="263"/>
      <c r="D663" s="252" t="s">
        <v>148</v>
      </c>
      <c r="E663" s="264" t="s">
        <v>1</v>
      </c>
      <c r="F663" s="265" t="s">
        <v>150</v>
      </c>
      <c r="G663" s="263"/>
      <c r="H663" s="266">
        <v>7</v>
      </c>
      <c r="I663" s="267"/>
      <c r="J663" s="263"/>
      <c r="K663" s="263"/>
      <c r="L663" s="268"/>
      <c r="M663" s="269"/>
      <c r="N663" s="270"/>
      <c r="O663" s="270"/>
      <c r="P663" s="270"/>
      <c r="Q663" s="270"/>
      <c r="R663" s="270"/>
      <c r="S663" s="270"/>
      <c r="T663" s="271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2" t="s">
        <v>148</v>
      </c>
      <c r="AU663" s="272" t="s">
        <v>86</v>
      </c>
      <c r="AV663" s="14" t="s">
        <v>146</v>
      </c>
      <c r="AW663" s="14" t="s">
        <v>32</v>
      </c>
      <c r="AX663" s="14" t="s">
        <v>84</v>
      </c>
      <c r="AY663" s="272" t="s">
        <v>139</v>
      </c>
    </row>
    <row r="664" s="2" customFormat="1" ht="16.5" customHeight="1">
      <c r="A664" s="39"/>
      <c r="B664" s="40"/>
      <c r="C664" s="273" t="s">
        <v>935</v>
      </c>
      <c r="D664" s="273" t="s">
        <v>209</v>
      </c>
      <c r="E664" s="274" t="s">
        <v>936</v>
      </c>
      <c r="F664" s="275" t="s">
        <v>937</v>
      </c>
      <c r="G664" s="276" t="s">
        <v>299</v>
      </c>
      <c r="H664" s="277">
        <v>7</v>
      </c>
      <c r="I664" s="278"/>
      <c r="J664" s="279">
        <f>ROUND(I664*H664,2)</f>
        <v>0</v>
      </c>
      <c r="K664" s="275" t="s">
        <v>145</v>
      </c>
      <c r="L664" s="280"/>
      <c r="M664" s="281" t="s">
        <v>1</v>
      </c>
      <c r="N664" s="282" t="s">
        <v>41</v>
      </c>
      <c r="O664" s="92"/>
      <c r="P664" s="246">
        <f>O664*H664</f>
        <v>0</v>
      </c>
      <c r="Q664" s="246">
        <v>0.050599999999999999</v>
      </c>
      <c r="R664" s="246">
        <f>Q664*H664</f>
        <v>0.35420000000000001</v>
      </c>
      <c r="S664" s="246">
        <v>0</v>
      </c>
      <c r="T664" s="247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48" t="s">
        <v>179</v>
      </c>
      <c r="AT664" s="248" t="s">
        <v>209</v>
      </c>
      <c r="AU664" s="248" t="s">
        <v>86</v>
      </c>
      <c r="AY664" s="18" t="s">
        <v>139</v>
      </c>
      <c r="BE664" s="249">
        <f>IF(N664="základní",J664,0)</f>
        <v>0</v>
      </c>
      <c r="BF664" s="249">
        <f>IF(N664="snížená",J664,0)</f>
        <v>0</v>
      </c>
      <c r="BG664" s="249">
        <f>IF(N664="zákl. přenesená",J664,0)</f>
        <v>0</v>
      </c>
      <c r="BH664" s="249">
        <f>IF(N664="sníž. přenesená",J664,0)</f>
        <v>0</v>
      </c>
      <c r="BI664" s="249">
        <f>IF(N664="nulová",J664,0)</f>
        <v>0</v>
      </c>
      <c r="BJ664" s="18" t="s">
        <v>84</v>
      </c>
      <c r="BK664" s="249">
        <f>ROUND(I664*H664,2)</f>
        <v>0</v>
      </c>
      <c r="BL664" s="18" t="s">
        <v>146</v>
      </c>
      <c r="BM664" s="248" t="s">
        <v>938</v>
      </c>
    </row>
    <row r="665" s="12" customFormat="1" ht="22.8" customHeight="1">
      <c r="A665" s="12"/>
      <c r="B665" s="221"/>
      <c r="C665" s="222"/>
      <c r="D665" s="223" t="s">
        <v>75</v>
      </c>
      <c r="E665" s="235" t="s">
        <v>391</v>
      </c>
      <c r="F665" s="235" t="s">
        <v>392</v>
      </c>
      <c r="G665" s="222"/>
      <c r="H665" s="222"/>
      <c r="I665" s="225"/>
      <c r="J665" s="236">
        <f>BK665</f>
        <v>0</v>
      </c>
      <c r="K665" s="222"/>
      <c r="L665" s="227"/>
      <c r="M665" s="228"/>
      <c r="N665" s="229"/>
      <c r="O665" s="229"/>
      <c r="P665" s="230">
        <f>P666</f>
        <v>0</v>
      </c>
      <c r="Q665" s="229"/>
      <c r="R665" s="230">
        <f>R666</f>
        <v>0</v>
      </c>
      <c r="S665" s="229"/>
      <c r="T665" s="231">
        <f>T666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32" t="s">
        <v>84</v>
      </c>
      <c r="AT665" s="233" t="s">
        <v>75</v>
      </c>
      <c r="AU665" s="233" t="s">
        <v>84</v>
      </c>
      <c r="AY665" s="232" t="s">
        <v>139</v>
      </c>
      <c r="BK665" s="234">
        <f>BK666</f>
        <v>0</v>
      </c>
    </row>
    <row r="666" s="2" customFormat="1" ht="21.75" customHeight="1">
      <c r="A666" s="39"/>
      <c r="B666" s="40"/>
      <c r="C666" s="237" t="s">
        <v>939</v>
      </c>
      <c r="D666" s="237" t="s">
        <v>141</v>
      </c>
      <c r="E666" s="238" t="s">
        <v>940</v>
      </c>
      <c r="F666" s="239" t="s">
        <v>941</v>
      </c>
      <c r="G666" s="240" t="s">
        <v>192</v>
      </c>
      <c r="H666" s="241">
        <v>768.37199999999996</v>
      </c>
      <c r="I666" s="242"/>
      <c r="J666" s="243">
        <f>ROUND(I666*H666,2)</f>
        <v>0</v>
      </c>
      <c r="K666" s="239" t="s">
        <v>145</v>
      </c>
      <c r="L666" s="45"/>
      <c r="M666" s="283" t="s">
        <v>1</v>
      </c>
      <c r="N666" s="284" t="s">
        <v>41</v>
      </c>
      <c r="O666" s="285"/>
      <c r="P666" s="286">
        <f>O666*H666</f>
        <v>0</v>
      </c>
      <c r="Q666" s="286">
        <v>0</v>
      </c>
      <c r="R666" s="286">
        <f>Q666*H666</f>
        <v>0</v>
      </c>
      <c r="S666" s="286">
        <v>0</v>
      </c>
      <c r="T666" s="287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8" t="s">
        <v>146</v>
      </c>
      <c r="AT666" s="248" t="s">
        <v>141</v>
      </c>
      <c r="AU666" s="248" t="s">
        <v>86</v>
      </c>
      <c r="AY666" s="18" t="s">
        <v>139</v>
      </c>
      <c r="BE666" s="249">
        <f>IF(N666="základní",J666,0)</f>
        <v>0</v>
      </c>
      <c r="BF666" s="249">
        <f>IF(N666="snížená",J666,0)</f>
        <v>0</v>
      </c>
      <c r="BG666" s="249">
        <f>IF(N666="zákl. přenesená",J666,0)</f>
        <v>0</v>
      </c>
      <c r="BH666" s="249">
        <f>IF(N666="sníž. přenesená",J666,0)</f>
        <v>0</v>
      </c>
      <c r="BI666" s="249">
        <f>IF(N666="nulová",J666,0)</f>
        <v>0</v>
      </c>
      <c r="BJ666" s="18" t="s">
        <v>84</v>
      </c>
      <c r="BK666" s="249">
        <f>ROUND(I666*H666,2)</f>
        <v>0</v>
      </c>
      <c r="BL666" s="18" t="s">
        <v>146</v>
      </c>
      <c r="BM666" s="248" t="s">
        <v>942</v>
      </c>
    </row>
    <row r="667" s="2" customFormat="1" ht="6.96" customHeight="1">
      <c r="A667" s="39"/>
      <c r="B667" s="67"/>
      <c r="C667" s="68"/>
      <c r="D667" s="68"/>
      <c r="E667" s="68"/>
      <c r="F667" s="68"/>
      <c r="G667" s="68"/>
      <c r="H667" s="68"/>
      <c r="I667" s="185"/>
      <c r="J667" s="68"/>
      <c r="K667" s="68"/>
      <c r="L667" s="45"/>
      <c r="M667" s="39"/>
      <c r="O667" s="39"/>
      <c r="P667" s="39"/>
      <c r="Q667" s="39"/>
      <c r="R667" s="39"/>
      <c r="S667" s="39"/>
      <c r="T667" s="39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</row>
  </sheetData>
  <sheetProtection sheet="1" autoFilter="0" formatColumns="0" formatRows="0" objects="1" scenarios="1" spinCount="100000" saltValue="CuAKHfaQAqZ1sPRRnhtrPf2saoO0KZCidKJ6bgWo6FvxiU9ANjpgUW/0TvD7/Vz7eQEpZ/dNnbHE1Nk/5Eq9nw==" hashValue="DVi9GAeo810iMIFMsCJmhSUDqOZrvCaMfHzNkBO1fI8M8FwuN0qQUSn8S3ssHonmwcfG+DXw719/fwrj6Wwd7Q==" algorithmName="SHA-512" password="C675"/>
  <autoFilter ref="C122:K66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86</v>
      </c>
    </row>
    <row r="4" s="1" customFormat="1" ht="24.96" customHeight="1">
      <c r="B4" s="21"/>
      <c r="D4" s="142" t="s">
        <v>97</v>
      </c>
      <c r="I4" s="137"/>
      <c r="L4" s="21"/>
      <c r="M4" s="143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Nový chodník podél silnice III/28430 v obci Holovousy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106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943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18. 2. 2020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26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36</v>
      </c>
      <c r="E30" s="39"/>
      <c r="F30" s="39"/>
      <c r="G30" s="39"/>
      <c r="H30" s="39"/>
      <c r="I30" s="146"/>
      <c r="J30" s="159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38</v>
      </c>
      <c r="G32" s="39"/>
      <c r="H32" s="39"/>
      <c r="I32" s="161" t="s">
        <v>37</v>
      </c>
      <c r="J32" s="16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40</v>
      </c>
      <c r="E33" s="144" t="s">
        <v>41</v>
      </c>
      <c r="F33" s="163">
        <f>ROUND((SUM(BE120:BE134)),  2)</f>
        <v>0</v>
      </c>
      <c r="G33" s="39"/>
      <c r="H33" s="39"/>
      <c r="I33" s="164">
        <v>0.20999999999999999</v>
      </c>
      <c r="J33" s="163">
        <f>ROUND(((SUM(BE120:BE134))*I33),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42</v>
      </c>
      <c r="F34" s="163">
        <f>ROUND((SUM(BF120:BF134)),  2)</f>
        <v>0</v>
      </c>
      <c r="G34" s="39"/>
      <c r="H34" s="39"/>
      <c r="I34" s="164">
        <v>0.14999999999999999</v>
      </c>
      <c r="J34" s="163">
        <f>ROUND(((SUM(BF120:BF134))*I34),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43</v>
      </c>
      <c r="F35" s="163">
        <f>ROUND((SUM(BG120:BG134)),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44</v>
      </c>
      <c r="F36" s="163">
        <f>ROUND((SUM(BH120:BH134)),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63">
        <f>ROUND((SUM(BI120:BI134)),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9"/>
      <c r="J61" s="180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81"/>
      <c r="F65" s="181"/>
      <c r="G65" s="173" t="s">
        <v>54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9"/>
      <c r="J76" s="180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Nový chodník podél silnice III/28430 v obci Holovousy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000 - Vedlejší rozpočtové náklady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9" t="s">
        <v>22</v>
      </c>
      <c r="J89" s="80" t="str">
        <f>IF(J12="","",J12)</f>
        <v>18. 2. 2020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Holovousy</v>
      </c>
      <c r="G91" s="41"/>
      <c r="H91" s="41"/>
      <c r="I91" s="149" t="s">
        <v>30</v>
      </c>
      <c r="J91" s="37" t="str">
        <f>E21</f>
        <v>EBERGIAPROJEKT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Martin Škrabal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111</v>
      </c>
      <c r="D94" s="191"/>
      <c r="E94" s="191"/>
      <c r="F94" s="191"/>
      <c r="G94" s="191"/>
      <c r="H94" s="191"/>
      <c r="I94" s="192"/>
      <c r="J94" s="193" t="s">
        <v>112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113</v>
      </c>
      <c r="D96" s="41"/>
      <c r="E96" s="41"/>
      <c r="F96" s="41"/>
      <c r="G96" s="41"/>
      <c r="H96" s="41"/>
      <c r="I96" s="146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5"/>
      <c r="C97" s="196"/>
      <c r="D97" s="197" t="s">
        <v>944</v>
      </c>
      <c r="E97" s="198"/>
      <c r="F97" s="198"/>
      <c r="G97" s="198"/>
      <c r="H97" s="198"/>
      <c r="I97" s="199"/>
      <c r="J97" s="200">
        <f>J121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945</v>
      </c>
      <c r="E98" s="205"/>
      <c r="F98" s="205"/>
      <c r="G98" s="205"/>
      <c r="H98" s="205"/>
      <c r="I98" s="206"/>
      <c r="J98" s="207">
        <f>J122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946</v>
      </c>
      <c r="E99" s="205"/>
      <c r="F99" s="205"/>
      <c r="G99" s="205"/>
      <c r="H99" s="205"/>
      <c r="I99" s="206"/>
      <c r="J99" s="207">
        <f>J128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947</v>
      </c>
      <c r="E100" s="205"/>
      <c r="F100" s="205"/>
      <c r="G100" s="205"/>
      <c r="H100" s="205"/>
      <c r="I100" s="206"/>
      <c r="J100" s="207">
        <f>J131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46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185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188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124</v>
      </c>
      <c r="D107" s="41"/>
      <c r="E107" s="41"/>
      <c r="F107" s="41"/>
      <c r="G107" s="41"/>
      <c r="H107" s="41"/>
      <c r="I107" s="146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146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146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9" t="str">
        <f>E7</f>
        <v>Nový chodník podél silnice III/28430 v obci Holovousy</v>
      </c>
      <c r="F110" s="33"/>
      <c r="G110" s="33"/>
      <c r="H110" s="33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106</v>
      </c>
      <c r="D111" s="41"/>
      <c r="E111" s="41"/>
      <c r="F111" s="41"/>
      <c r="G111" s="41"/>
      <c r="H111" s="41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000 - Vedlejší rozpočtové náklady</v>
      </c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149" t="s">
        <v>22</v>
      </c>
      <c r="J114" s="80" t="str">
        <f>IF(J12="","",J12)</f>
        <v>18. 2. 2020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24</v>
      </c>
      <c r="D116" s="41"/>
      <c r="E116" s="41"/>
      <c r="F116" s="28" t="str">
        <f>E15</f>
        <v>Obec Holovousy</v>
      </c>
      <c r="G116" s="41"/>
      <c r="H116" s="41"/>
      <c r="I116" s="149" t="s">
        <v>30</v>
      </c>
      <c r="J116" s="37" t="str">
        <f>E21</f>
        <v>EBERGIAPROJEKT CZ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149" t="s">
        <v>33</v>
      </c>
      <c r="J117" s="37" t="str">
        <f>E24</f>
        <v>Martin Škrabal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09"/>
      <c r="B119" s="210"/>
      <c r="C119" s="211" t="s">
        <v>125</v>
      </c>
      <c r="D119" s="212" t="s">
        <v>61</v>
      </c>
      <c r="E119" s="212" t="s">
        <v>57</v>
      </c>
      <c r="F119" s="212" t="s">
        <v>58</v>
      </c>
      <c r="G119" s="212" t="s">
        <v>126</v>
      </c>
      <c r="H119" s="212" t="s">
        <v>127</v>
      </c>
      <c r="I119" s="213" t="s">
        <v>128</v>
      </c>
      <c r="J119" s="212" t="s">
        <v>112</v>
      </c>
      <c r="K119" s="214" t="s">
        <v>129</v>
      </c>
      <c r="L119" s="215"/>
      <c r="M119" s="101" t="s">
        <v>1</v>
      </c>
      <c r="N119" s="102" t="s">
        <v>40</v>
      </c>
      <c r="O119" s="102" t="s">
        <v>130</v>
      </c>
      <c r="P119" s="102" t="s">
        <v>131</v>
      </c>
      <c r="Q119" s="102" t="s">
        <v>132</v>
      </c>
      <c r="R119" s="102" t="s">
        <v>133</v>
      </c>
      <c r="S119" s="102" t="s">
        <v>134</v>
      </c>
      <c r="T119" s="103" t="s">
        <v>135</v>
      </c>
      <c r="U119" s="209"/>
      <c r="V119" s="209"/>
      <c r="W119" s="209"/>
      <c r="X119" s="209"/>
      <c r="Y119" s="209"/>
      <c r="Z119" s="209"/>
      <c r="AA119" s="209"/>
      <c r="AB119" s="209"/>
      <c r="AC119" s="209"/>
      <c r="AD119" s="209"/>
      <c r="AE119" s="209"/>
    </row>
    <row r="120" s="2" customFormat="1" ht="22.8" customHeight="1">
      <c r="A120" s="39"/>
      <c r="B120" s="40"/>
      <c r="C120" s="108" t="s">
        <v>136</v>
      </c>
      <c r="D120" s="41"/>
      <c r="E120" s="41"/>
      <c r="F120" s="41"/>
      <c r="G120" s="41"/>
      <c r="H120" s="41"/>
      <c r="I120" s="146"/>
      <c r="J120" s="216">
        <f>BK120</f>
        <v>0</v>
      </c>
      <c r="K120" s="41"/>
      <c r="L120" s="45"/>
      <c r="M120" s="104"/>
      <c r="N120" s="217"/>
      <c r="O120" s="105"/>
      <c r="P120" s="218">
        <f>P121</f>
        <v>0</v>
      </c>
      <c r="Q120" s="105"/>
      <c r="R120" s="218">
        <f>R121</f>
        <v>0</v>
      </c>
      <c r="S120" s="105"/>
      <c r="T120" s="219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114</v>
      </c>
      <c r="BK120" s="220">
        <f>BK121</f>
        <v>0</v>
      </c>
    </row>
    <row r="121" s="12" customFormat="1" ht="25.92" customHeight="1">
      <c r="A121" s="12"/>
      <c r="B121" s="221"/>
      <c r="C121" s="222"/>
      <c r="D121" s="223" t="s">
        <v>75</v>
      </c>
      <c r="E121" s="224" t="s">
        <v>948</v>
      </c>
      <c r="F121" s="224" t="s">
        <v>91</v>
      </c>
      <c r="G121" s="222"/>
      <c r="H121" s="222"/>
      <c r="I121" s="225"/>
      <c r="J121" s="226">
        <f>BK121</f>
        <v>0</v>
      </c>
      <c r="K121" s="222"/>
      <c r="L121" s="227"/>
      <c r="M121" s="228"/>
      <c r="N121" s="229"/>
      <c r="O121" s="229"/>
      <c r="P121" s="230">
        <f>P122+P128+P131</f>
        <v>0</v>
      </c>
      <c r="Q121" s="229"/>
      <c r="R121" s="230">
        <f>R122+R128+R131</f>
        <v>0</v>
      </c>
      <c r="S121" s="229"/>
      <c r="T121" s="231">
        <f>T122+T128+T131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2" t="s">
        <v>164</v>
      </c>
      <c r="AT121" s="233" t="s">
        <v>75</v>
      </c>
      <c r="AU121" s="233" t="s">
        <v>76</v>
      </c>
      <c r="AY121" s="232" t="s">
        <v>139</v>
      </c>
      <c r="BK121" s="234">
        <f>BK122+BK128+BK131</f>
        <v>0</v>
      </c>
    </row>
    <row r="122" s="12" customFormat="1" ht="22.8" customHeight="1">
      <c r="A122" s="12"/>
      <c r="B122" s="221"/>
      <c r="C122" s="222"/>
      <c r="D122" s="223" t="s">
        <v>75</v>
      </c>
      <c r="E122" s="235" t="s">
        <v>949</v>
      </c>
      <c r="F122" s="235" t="s">
        <v>950</v>
      </c>
      <c r="G122" s="222"/>
      <c r="H122" s="222"/>
      <c r="I122" s="225"/>
      <c r="J122" s="236">
        <f>BK122</f>
        <v>0</v>
      </c>
      <c r="K122" s="222"/>
      <c r="L122" s="227"/>
      <c r="M122" s="228"/>
      <c r="N122" s="229"/>
      <c r="O122" s="229"/>
      <c r="P122" s="230">
        <f>SUM(P123:P127)</f>
        <v>0</v>
      </c>
      <c r="Q122" s="229"/>
      <c r="R122" s="230">
        <f>SUM(R123:R127)</f>
        <v>0</v>
      </c>
      <c r="S122" s="229"/>
      <c r="T122" s="231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2" t="s">
        <v>164</v>
      </c>
      <c r="AT122" s="233" t="s">
        <v>75</v>
      </c>
      <c r="AU122" s="233" t="s">
        <v>84</v>
      </c>
      <c r="AY122" s="232" t="s">
        <v>139</v>
      </c>
      <c r="BK122" s="234">
        <f>SUM(BK123:BK127)</f>
        <v>0</v>
      </c>
    </row>
    <row r="123" s="2" customFormat="1" ht="16.5" customHeight="1">
      <c r="A123" s="39"/>
      <c r="B123" s="40"/>
      <c r="C123" s="237" t="s">
        <v>84</v>
      </c>
      <c r="D123" s="237" t="s">
        <v>141</v>
      </c>
      <c r="E123" s="238" t="s">
        <v>951</v>
      </c>
      <c r="F123" s="239" t="s">
        <v>952</v>
      </c>
      <c r="G123" s="240" t="s">
        <v>953</v>
      </c>
      <c r="H123" s="241">
        <v>1</v>
      </c>
      <c r="I123" s="242"/>
      <c r="J123" s="243">
        <f>ROUND(I123*H123,2)</f>
        <v>0</v>
      </c>
      <c r="K123" s="239" t="s">
        <v>1</v>
      </c>
      <c r="L123" s="45"/>
      <c r="M123" s="244" t="s">
        <v>1</v>
      </c>
      <c r="N123" s="245" t="s">
        <v>41</v>
      </c>
      <c r="O123" s="92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8" t="s">
        <v>954</v>
      </c>
      <c r="AT123" s="248" t="s">
        <v>141</v>
      </c>
      <c r="AU123" s="248" t="s">
        <v>86</v>
      </c>
      <c r="AY123" s="18" t="s">
        <v>139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8" t="s">
        <v>84</v>
      </c>
      <c r="BK123" s="249">
        <f>ROUND(I123*H123,2)</f>
        <v>0</v>
      </c>
      <c r="BL123" s="18" t="s">
        <v>954</v>
      </c>
      <c r="BM123" s="248" t="s">
        <v>955</v>
      </c>
    </row>
    <row r="124" s="2" customFormat="1" ht="16.5" customHeight="1">
      <c r="A124" s="39"/>
      <c r="B124" s="40"/>
      <c r="C124" s="237" t="s">
        <v>86</v>
      </c>
      <c r="D124" s="237" t="s">
        <v>141</v>
      </c>
      <c r="E124" s="238" t="s">
        <v>956</v>
      </c>
      <c r="F124" s="239" t="s">
        <v>957</v>
      </c>
      <c r="G124" s="240" t="s">
        <v>953</v>
      </c>
      <c r="H124" s="241">
        <v>1</v>
      </c>
      <c r="I124" s="242"/>
      <c r="J124" s="243">
        <f>ROUND(I124*H124,2)</f>
        <v>0</v>
      </c>
      <c r="K124" s="239" t="s">
        <v>145</v>
      </c>
      <c r="L124" s="45"/>
      <c r="M124" s="244" t="s">
        <v>1</v>
      </c>
      <c r="N124" s="245" t="s">
        <v>41</v>
      </c>
      <c r="O124" s="92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8" t="s">
        <v>954</v>
      </c>
      <c r="AT124" s="248" t="s">
        <v>141</v>
      </c>
      <c r="AU124" s="248" t="s">
        <v>86</v>
      </c>
      <c r="AY124" s="18" t="s">
        <v>139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8" t="s">
        <v>84</v>
      </c>
      <c r="BK124" s="249">
        <f>ROUND(I124*H124,2)</f>
        <v>0</v>
      </c>
      <c r="BL124" s="18" t="s">
        <v>954</v>
      </c>
      <c r="BM124" s="248" t="s">
        <v>958</v>
      </c>
    </row>
    <row r="125" s="2" customFormat="1" ht="16.5" customHeight="1">
      <c r="A125" s="39"/>
      <c r="B125" s="40"/>
      <c r="C125" s="237" t="s">
        <v>155</v>
      </c>
      <c r="D125" s="237" t="s">
        <v>141</v>
      </c>
      <c r="E125" s="238" t="s">
        <v>959</v>
      </c>
      <c r="F125" s="239" t="s">
        <v>960</v>
      </c>
      <c r="G125" s="240" t="s">
        <v>953</v>
      </c>
      <c r="H125" s="241">
        <v>1</v>
      </c>
      <c r="I125" s="242"/>
      <c r="J125" s="243">
        <f>ROUND(I125*H125,2)</f>
        <v>0</v>
      </c>
      <c r="K125" s="239" t="s">
        <v>145</v>
      </c>
      <c r="L125" s="45"/>
      <c r="M125" s="244" t="s">
        <v>1</v>
      </c>
      <c r="N125" s="245" t="s">
        <v>41</v>
      </c>
      <c r="O125" s="92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8" t="s">
        <v>954</v>
      </c>
      <c r="AT125" s="248" t="s">
        <v>141</v>
      </c>
      <c r="AU125" s="248" t="s">
        <v>86</v>
      </c>
      <c r="AY125" s="18" t="s">
        <v>139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8" t="s">
        <v>84</v>
      </c>
      <c r="BK125" s="249">
        <f>ROUND(I125*H125,2)</f>
        <v>0</v>
      </c>
      <c r="BL125" s="18" t="s">
        <v>954</v>
      </c>
      <c r="BM125" s="248" t="s">
        <v>961</v>
      </c>
    </row>
    <row r="126" s="2" customFormat="1" ht="16.5" customHeight="1">
      <c r="A126" s="39"/>
      <c r="B126" s="40"/>
      <c r="C126" s="237" t="s">
        <v>146</v>
      </c>
      <c r="D126" s="237" t="s">
        <v>141</v>
      </c>
      <c r="E126" s="238" t="s">
        <v>962</v>
      </c>
      <c r="F126" s="239" t="s">
        <v>963</v>
      </c>
      <c r="G126" s="240" t="s">
        <v>953</v>
      </c>
      <c r="H126" s="241">
        <v>1</v>
      </c>
      <c r="I126" s="242"/>
      <c r="J126" s="243">
        <f>ROUND(I126*H126,2)</f>
        <v>0</v>
      </c>
      <c r="K126" s="239" t="s">
        <v>145</v>
      </c>
      <c r="L126" s="45"/>
      <c r="M126" s="244" t="s">
        <v>1</v>
      </c>
      <c r="N126" s="245" t="s">
        <v>41</v>
      </c>
      <c r="O126" s="92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8" t="s">
        <v>954</v>
      </c>
      <c r="AT126" s="248" t="s">
        <v>141</v>
      </c>
      <c r="AU126" s="248" t="s">
        <v>86</v>
      </c>
      <c r="AY126" s="18" t="s">
        <v>139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8" t="s">
        <v>84</v>
      </c>
      <c r="BK126" s="249">
        <f>ROUND(I126*H126,2)</f>
        <v>0</v>
      </c>
      <c r="BL126" s="18" t="s">
        <v>954</v>
      </c>
      <c r="BM126" s="248" t="s">
        <v>964</v>
      </c>
    </row>
    <row r="127" s="2" customFormat="1" ht="16.5" customHeight="1">
      <c r="A127" s="39"/>
      <c r="B127" s="40"/>
      <c r="C127" s="237" t="s">
        <v>164</v>
      </c>
      <c r="D127" s="237" t="s">
        <v>141</v>
      </c>
      <c r="E127" s="238" t="s">
        <v>965</v>
      </c>
      <c r="F127" s="239" t="s">
        <v>966</v>
      </c>
      <c r="G127" s="240" t="s">
        <v>953</v>
      </c>
      <c r="H127" s="241">
        <v>1</v>
      </c>
      <c r="I127" s="242"/>
      <c r="J127" s="243">
        <f>ROUND(I127*H127,2)</f>
        <v>0</v>
      </c>
      <c r="K127" s="239" t="s">
        <v>145</v>
      </c>
      <c r="L127" s="45"/>
      <c r="M127" s="244" t="s">
        <v>1</v>
      </c>
      <c r="N127" s="245" t="s">
        <v>41</v>
      </c>
      <c r="O127" s="92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8" t="s">
        <v>954</v>
      </c>
      <c r="AT127" s="248" t="s">
        <v>141</v>
      </c>
      <c r="AU127" s="248" t="s">
        <v>86</v>
      </c>
      <c r="AY127" s="18" t="s">
        <v>139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8" t="s">
        <v>84</v>
      </c>
      <c r="BK127" s="249">
        <f>ROUND(I127*H127,2)</f>
        <v>0</v>
      </c>
      <c r="BL127" s="18" t="s">
        <v>954</v>
      </c>
      <c r="BM127" s="248" t="s">
        <v>967</v>
      </c>
    </row>
    <row r="128" s="12" customFormat="1" ht="22.8" customHeight="1">
      <c r="A128" s="12"/>
      <c r="B128" s="221"/>
      <c r="C128" s="222"/>
      <c r="D128" s="223" t="s">
        <v>75</v>
      </c>
      <c r="E128" s="235" t="s">
        <v>968</v>
      </c>
      <c r="F128" s="235" t="s">
        <v>969</v>
      </c>
      <c r="G128" s="222"/>
      <c r="H128" s="222"/>
      <c r="I128" s="225"/>
      <c r="J128" s="236">
        <f>BK128</f>
        <v>0</v>
      </c>
      <c r="K128" s="222"/>
      <c r="L128" s="227"/>
      <c r="M128" s="228"/>
      <c r="N128" s="229"/>
      <c r="O128" s="229"/>
      <c r="P128" s="230">
        <f>SUM(P129:P130)</f>
        <v>0</v>
      </c>
      <c r="Q128" s="229"/>
      <c r="R128" s="230">
        <f>SUM(R129:R130)</f>
        <v>0</v>
      </c>
      <c r="S128" s="229"/>
      <c r="T128" s="231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2" t="s">
        <v>164</v>
      </c>
      <c r="AT128" s="233" t="s">
        <v>75</v>
      </c>
      <c r="AU128" s="233" t="s">
        <v>84</v>
      </c>
      <c r="AY128" s="232" t="s">
        <v>139</v>
      </c>
      <c r="BK128" s="234">
        <f>SUM(BK129:BK130)</f>
        <v>0</v>
      </c>
    </row>
    <row r="129" s="2" customFormat="1" ht="16.5" customHeight="1">
      <c r="A129" s="39"/>
      <c r="B129" s="40"/>
      <c r="C129" s="237" t="s">
        <v>169</v>
      </c>
      <c r="D129" s="237" t="s">
        <v>141</v>
      </c>
      <c r="E129" s="238" t="s">
        <v>970</v>
      </c>
      <c r="F129" s="239" t="s">
        <v>969</v>
      </c>
      <c r="G129" s="240" t="s">
        <v>953</v>
      </c>
      <c r="H129" s="241">
        <v>1</v>
      </c>
      <c r="I129" s="242"/>
      <c r="J129" s="243">
        <f>ROUND(I129*H129,2)</f>
        <v>0</v>
      </c>
      <c r="K129" s="239" t="s">
        <v>145</v>
      </c>
      <c r="L129" s="45"/>
      <c r="M129" s="244" t="s">
        <v>1</v>
      </c>
      <c r="N129" s="245" t="s">
        <v>41</v>
      </c>
      <c r="O129" s="92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8" t="s">
        <v>954</v>
      </c>
      <c r="AT129" s="248" t="s">
        <v>141</v>
      </c>
      <c r="AU129" s="248" t="s">
        <v>86</v>
      </c>
      <c r="AY129" s="18" t="s">
        <v>139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8" t="s">
        <v>84</v>
      </c>
      <c r="BK129" s="249">
        <f>ROUND(I129*H129,2)</f>
        <v>0</v>
      </c>
      <c r="BL129" s="18" t="s">
        <v>954</v>
      </c>
      <c r="BM129" s="248" t="s">
        <v>971</v>
      </c>
    </row>
    <row r="130" s="2" customFormat="1" ht="16.5" customHeight="1">
      <c r="A130" s="39"/>
      <c r="B130" s="40"/>
      <c r="C130" s="237" t="s">
        <v>174</v>
      </c>
      <c r="D130" s="237" t="s">
        <v>141</v>
      </c>
      <c r="E130" s="238" t="s">
        <v>972</v>
      </c>
      <c r="F130" s="239" t="s">
        <v>973</v>
      </c>
      <c r="G130" s="240" t="s">
        <v>953</v>
      </c>
      <c r="H130" s="241">
        <v>1</v>
      </c>
      <c r="I130" s="242"/>
      <c r="J130" s="243">
        <f>ROUND(I130*H130,2)</f>
        <v>0</v>
      </c>
      <c r="K130" s="239" t="s">
        <v>145</v>
      </c>
      <c r="L130" s="45"/>
      <c r="M130" s="244" t="s">
        <v>1</v>
      </c>
      <c r="N130" s="245" t="s">
        <v>41</v>
      </c>
      <c r="O130" s="92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8" t="s">
        <v>954</v>
      </c>
      <c r="AT130" s="248" t="s">
        <v>141</v>
      </c>
      <c r="AU130" s="248" t="s">
        <v>86</v>
      </c>
      <c r="AY130" s="18" t="s">
        <v>139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8" t="s">
        <v>84</v>
      </c>
      <c r="BK130" s="249">
        <f>ROUND(I130*H130,2)</f>
        <v>0</v>
      </c>
      <c r="BL130" s="18" t="s">
        <v>954</v>
      </c>
      <c r="BM130" s="248" t="s">
        <v>974</v>
      </c>
    </row>
    <row r="131" s="12" customFormat="1" ht="22.8" customHeight="1">
      <c r="A131" s="12"/>
      <c r="B131" s="221"/>
      <c r="C131" s="222"/>
      <c r="D131" s="223" t="s">
        <v>75</v>
      </c>
      <c r="E131" s="235" t="s">
        <v>975</v>
      </c>
      <c r="F131" s="235" t="s">
        <v>976</v>
      </c>
      <c r="G131" s="222"/>
      <c r="H131" s="222"/>
      <c r="I131" s="225"/>
      <c r="J131" s="236">
        <f>BK131</f>
        <v>0</v>
      </c>
      <c r="K131" s="222"/>
      <c r="L131" s="227"/>
      <c r="M131" s="228"/>
      <c r="N131" s="229"/>
      <c r="O131" s="229"/>
      <c r="P131" s="230">
        <f>SUM(P132:P134)</f>
        <v>0</v>
      </c>
      <c r="Q131" s="229"/>
      <c r="R131" s="230">
        <f>SUM(R132:R134)</f>
        <v>0</v>
      </c>
      <c r="S131" s="229"/>
      <c r="T131" s="231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2" t="s">
        <v>164</v>
      </c>
      <c r="AT131" s="233" t="s">
        <v>75</v>
      </c>
      <c r="AU131" s="233" t="s">
        <v>84</v>
      </c>
      <c r="AY131" s="232" t="s">
        <v>139</v>
      </c>
      <c r="BK131" s="234">
        <f>SUM(BK132:BK134)</f>
        <v>0</v>
      </c>
    </row>
    <row r="132" s="2" customFormat="1" ht="16.5" customHeight="1">
      <c r="A132" s="39"/>
      <c r="B132" s="40"/>
      <c r="C132" s="237" t="s">
        <v>179</v>
      </c>
      <c r="D132" s="237" t="s">
        <v>141</v>
      </c>
      <c r="E132" s="238" t="s">
        <v>977</v>
      </c>
      <c r="F132" s="239" t="s">
        <v>978</v>
      </c>
      <c r="G132" s="240" t="s">
        <v>953</v>
      </c>
      <c r="H132" s="241">
        <v>1</v>
      </c>
      <c r="I132" s="242"/>
      <c r="J132" s="243">
        <f>ROUND(I132*H132,2)</f>
        <v>0</v>
      </c>
      <c r="K132" s="239" t="s">
        <v>145</v>
      </c>
      <c r="L132" s="45"/>
      <c r="M132" s="244" t="s">
        <v>1</v>
      </c>
      <c r="N132" s="245" t="s">
        <v>41</v>
      </c>
      <c r="O132" s="92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8" t="s">
        <v>954</v>
      </c>
      <c r="AT132" s="248" t="s">
        <v>141</v>
      </c>
      <c r="AU132" s="248" t="s">
        <v>86</v>
      </c>
      <c r="AY132" s="18" t="s">
        <v>139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8" t="s">
        <v>84</v>
      </c>
      <c r="BK132" s="249">
        <f>ROUND(I132*H132,2)</f>
        <v>0</v>
      </c>
      <c r="BL132" s="18" t="s">
        <v>954</v>
      </c>
      <c r="BM132" s="248" t="s">
        <v>979</v>
      </c>
    </row>
    <row r="133" s="2" customFormat="1" ht="16.5" customHeight="1">
      <c r="A133" s="39"/>
      <c r="B133" s="40"/>
      <c r="C133" s="237" t="s">
        <v>185</v>
      </c>
      <c r="D133" s="237" t="s">
        <v>141</v>
      </c>
      <c r="E133" s="238" t="s">
        <v>980</v>
      </c>
      <c r="F133" s="239" t="s">
        <v>981</v>
      </c>
      <c r="G133" s="240" t="s">
        <v>953</v>
      </c>
      <c r="H133" s="241">
        <v>1</v>
      </c>
      <c r="I133" s="242"/>
      <c r="J133" s="243">
        <f>ROUND(I133*H133,2)</f>
        <v>0</v>
      </c>
      <c r="K133" s="239" t="s">
        <v>145</v>
      </c>
      <c r="L133" s="45"/>
      <c r="M133" s="244" t="s">
        <v>1</v>
      </c>
      <c r="N133" s="245" t="s">
        <v>41</v>
      </c>
      <c r="O133" s="92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8" t="s">
        <v>954</v>
      </c>
      <c r="AT133" s="248" t="s">
        <v>141</v>
      </c>
      <c r="AU133" s="248" t="s">
        <v>86</v>
      </c>
      <c r="AY133" s="18" t="s">
        <v>139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8" t="s">
        <v>84</v>
      </c>
      <c r="BK133" s="249">
        <f>ROUND(I133*H133,2)</f>
        <v>0</v>
      </c>
      <c r="BL133" s="18" t="s">
        <v>954</v>
      </c>
      <c r="BM133" s="248" t="s">
        <v>982</v>
      </c>
    </row>
    <row r="134" s="2" customFormat="1" ht="16.5" customHeight="1">
      <c r="A134" s="39"/>
      <c r="B134" s="40"/>
      <c r="C134" s="237" t="s">
        <v>189</v>
      </c>
      <c r="D134" s="237" t="s">
        <v>141</v>
      </c>
      <c r="E134" s="238" t="s">
        <v>983</v>
      </c>
      <c r="F134" s="239" t="s">
        <v>984</v>
      </c>
      <c r="G134" s="240" t="s">
        <v>953</v>
      </c>
      <c r="H134" s="241">
        <v>1</v>
      </c>
      <c r="I134" s="242"/>
      <c r="J134" s="243">
        <f>ROUND(I134*H134,2)</f>
        <v>0</v>
      </c>
      <c r="K134" s="239" t="s">
        <v>145</v>
      </c>
      <c r="L134" s="45"/>
      <c r="M134" s="283" t="s">
        <v>1</v>
      </c>
      <c r="N134" s="284" t="s">
        <v>41</v>
      </c>
      <c r="O134" s="285"/>
      <c r="P134" s="286">
        <f>O134*H134</f>
        <v>0</v>
      </c>
      <c r="Q134" s="286">
        <v>0</v>
      </c>
      <c r="R134" s="286">
        <f>Q134*H134</f>
        <v>0</v>
      </c>
      <c r="S134" s="286">
        <v>0</v>
      </c>
      <c r="T134" s="28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8" t="s">
        <v>954</v>
      </c>
      <c r="AT134" s="248" t="s">
        <v>141</v>
      </c>
      <c r="AU134" s="248" t="s">
        <v>86</v>
      </c>
      <c r="AY134" s="18" t="s">
        <v>139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8" t="s">
        <v>84</v>
      </c>
      <c r="BK134" s="249">
        <f>ROUND(I134*H134,2)</f>
        <v>0</v>
      </c>
      <c r="BL134" s="18" t="s">
        <v>954</v>
      </c>
      <c r="BM134" s="248" t="s">
        <v>985</v>
      </c>
    </row>
    <row r="135" s="2" customFormat="1" ht="6.96" customHeight="1">
      <c r="A135" s="39"/>
      <c r="B135" s="67"/>
      <c r="C135" s="68"/>
      <c r="D135" s="68"/>
      <c r="E135" s="68"/>
      <c r="F135" s="68"/>
      <c r="G135" s="68"/>
      <c r="H135" s="68"/>
      <c r="I135" s="185"/>
      <c r="J135" s="68"/>
      <c r="K135" s="68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EyPN/LPEQEEtHsxe8jLG1FgKmqH4MEjUWLUXpsB2KfsxP2IQNw5jiIGy/hZARJ4XkRVJzf/mkthOQTbxnmrLaA==" hashValue="RLcvSQd6dreGL/8TMT0z6TUl1dy1LXbJkAWDC2Uhmelu4tcW0ZA3R10oZW9PbpPxL1vihgbV8JnN/JuMwcdPTw==" algorithmName="SHA-512" password="C675"/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21"/>
    </row>
    <row r="4" s="1" customFormat="1" ht="24.96" customHeight="1">
      <c r="B4" s="21"/>
      <c r="C4" s="142" t="s">
        <v>986</v>
      </c>
      <c r="H4" s="21"/>
    </row>
    <row r="5" s="1" customFormat="1" ht="12" customHeight="1">
      <c r="B5" s="21"/>
      <c r="C5" s="309" t="s">
        <v>13</v>
      </c>
      <c r="D5" s="153" t="s">
        <v>14</v>
      </c>
      <c r="E5" s="1"/>
      <c r="F5" s="1"/>
      <c r="H5" s="21"/>
    </row>
    <row r="6" s="1" customFormat="1" ht="36.96" customHeight="1">
      <c r="B6" s="21"/>
      <c r="C6" s="310" t="s">
        <v>16</v>
      </c>
      <c r="D6" s="311" t="s">
        <v>17</v>
      </c>
      <c r="E6" s="1"/>
      <c r="F6" s="1"/>
      <c r="H6" s="21"/>
    </row>
    <row r="7" s="1" customFormat="1" ht="16.5" customHeight="1">
      <c r="B7" s="21"/>
      <c r="C7" s="144" t="s">
        <v>22</v>
      </c>
      <c r="D7" s="150" t="str">
        <f>'Rekapitulace stavby'!AN8</f>
        <v>18. 2. 2020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9"/>
      <c r="B9" s="312"/>
      <c r="C9" s="313" t="s">
        <v>57</v>
      </c>
      <c r="D9" s="314" t="s">
        <v>58</v>
      </c>
      <c r="E9" s="314" t="s">
        <v>126</v>
      </c>
      <c r="F9" s="315" t="s">
        <v>987</v>
      </c>
      <c r="G9" s="209"/>
      <c r="H9" s="312"/>
    </row>
    <row r="10" s="2" customFormat="1" ht="26.4" customHeight="1">
      <c r="A10" s="39"/>
      <c r="B10" s="45"/>
      <c r="C10" s="316" t="s">
        <v>988</v>
      </c>
      <c r="D10" s="316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17" t="s">
        <v>98</v>
      </c>
      <c r="D11" s="318" t="s">
        <v>1</v>
      </c>
      <c r="E11" s="319" t="s">
        <v>1</v>
      </c>
      <c r="F11" s="320">
        <v>49.100000000000001</v>
      </c>
      <c r="G11" s="39"/>
      <c r="H11" s="45"/>
    </row>
    <row r="12" s="2" customFormat="1" ht="16.8" customHeight="1">
      <c r="A12" s="39"/>
      <c r="B12" s="45"/>
      <c r="C12" s="321" t="s">
        <v>1</v>
      </c>
      <c r="D12" s="321" t="s">
        <v>99</v>
      </c>
      <c r="E12" s="18" t="s">
        <v>1</v>
      </c>
      <c r="F12" s="322">
        <v>49.100000000000001</v>
      </c>
      <c r="G12" s="39"/>
      <c r="H12" s="45"/>
    </row>
    <row r="13" s="2" customFormat="1" ht="16.8" customHeight="1">
      <c r="A13" s="39"/>
      <c r="B13" s="45"/>
      <c r="C13" s="321" t="s">
        <v>98</v>
      </c>
      <c r="D13" s="321" t="s">
        <v>150</v>
      </c>
      <c r="E13" s="18" t="s">
        <v>1</v>
      </c>
      <c r="F13" s="322">
        <v>49.100000000000001</v>
      </c>
      <c r="G13" s="39"/>
      <c r="H13" s="45"/>
    </row>
    <row r="14" s="2" customFormat="1" ht="16.8" customHeight="1">
      <c r="A14" s="39"/>
      <c r="B14" s="45"/>
      <c r="C14" s="323" t="s">
        <v>989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21" t="s">
        <v>186</v>
      </c>
      <c r="D15" s="321" t="s">
        <v>187</v>
      </c>
      <c r="E15" s="18" t="s">
        <v>158</v>
      </c>
      <c r="F15" s="322">
        <v>49.100000000000001</v>
      </c>
      <c r="G15" s="39"/>
      <c r="H15" s="45"/>
    </row>
    <row r="16" s="2" customFormat="1" ht="16.8" customHeight="1">
      <c r="A16" s="39"/>
      <c r="B16" s="45"/>
      <c r="C16" s="321" t="s">
        <v>165</v>
      </c>
      <c r="D16" s="321" t="s">
        <v>166</v>
      </c>
      <c r="E16" s="18" t="s">
        <v>158</v>
      </c>
      <c r="F16" s="322">
        <v>98.200000000000003</v>
      </c>
      <c r="G16" s="39"/>
      <c r="H16" s="45"/>
    </row>
    <row r="17" s="2" customFormat="1">
      <c r="A17" s="39"/>
      <c r="B17" s="45"/>
      <c r="C17" s="321" t="s">
        <v>170</v>
      </c>
      <c r="D17" s="321" t="s">
        <v>171</v>
      </c>
      <c r="E17" s="18" t="s">
        <v>158</v>
      </c>
      <c r="F17" s="322">
        <v>319.60700000000003</v>
      </c>
      <c r="G17" s="39"/>
      <c r="H17" s="45"/>
    </row>
    <row r="18" s="2" customFormat="1" ht="16.8" customHeight="1">
      <c r="A18" s="39"/>
      <c r="B18" s="45"/>
      <c r="C18" s="321" t="s">
        <v>180</v>
      </c>
      <c r="D18" s="321" t="s">
        <v>181</v>
      </c>
      <c r="E18" s="18" t="s">
        <v>158</v>
      </c>
      <c r="F18" s="322">
        <v>158.90700000000001</v>
      </c>
      <c r="G18" s="39"/>
      <c r="H18" s="45"/>
    </row>
    <row r="19" s="2" customFormat="1" ht="16.8" customHeight="1">
      <c r="A19" s="39"/>
      <c r="B19" s="45"/>
      <c r="C19" s="321" t="s">
        <v>196</v>
      </c>
      <c r="D19" s="321" t="s">
        <v>197</v>
      </c>
      <c r="E19" s="18" t="s">
        <v>158</v>
      </c>
      <c r="F19" s="322">
        <v>368.70699999999999</v>
      </c>
      <c r="G19" s="39"/>
      <c r="H19" s="45"/>
    </row>
    <row r="20" s="2" customFormat="1" ht="16.8" customHeight="1">
      <c r="A20" s="39"/>
      <c r="B20" s="45"/>
      <c r="C20" s="317" t="s">
        <v>95</v>
      </c>
      <c r="D20" s="318" t="s">
        <v>1</v>
      </c>
      <c r="E20" s="319" t="s">
        <v>1</v>
      </c>
      <c r="F20" s="320">
        <v>258.89999999999998</v>
      </c>
      <c r="G20" s="39"/>
      <c r="H20" s="45"/>
    </row>
    <row r="21" s="2" customFormat="1" ht="16.8" customHeight="1">
      <c r="A21" s="39"/>
      <c r="B21" s="45"/>
      <c r="C21" s="321" t="s">
        <v>1</v>
      </c>
      <c r="D21" s="321" t="s">
        <v>96</v>
      </c>
      <c r="E21" s="18" t="s">
        <v>1</v>
      </c>
      <c r="F21" s="322">
        <v>258.89999999999998</v>
      </c>
      <c r="G21" s="39"/>
      <c r="H21" s="45"/>
    </row>
    <row r="22" s="2" customFormat="1" ht="16.8" customHeight="1">
      <c r="A22" s="39"/>
      <c r="B22" s="45"/>
      <c r="C22" s="321" t="s">
        <v>95</v>
      </c>
      <c r="D22" s="321" t="s">
        <v>150</v>
      </c>
      <c r="E22" s="18" t="s">
        <v>1</v>
      </c>
      <c r="F22" s="322">
        <v>258.89999999999998</v>
      </c>
      <c r="G22" s="39"/>
      <c r="H22" s="45"/>
    </row>
    <row r="23" s="2" customFormat="1" ht="16.8" customHeight="1">
      <c r="A23" s="39"/>
      <c r="B23" s="45"/>
      <c r="C23" s="323" t="s">
        <v>989</v>
      </c>
      <c r="D23" s="39"/>
      <c r="E23" s="39"/>
      <c r="F23" s="39"/>
      <c r="G23" s="39"/>
      <c r="H23" s="45"/>
    </row>
    <row r="24" s="2" customFormat="1">
      <c r="A24" s="39"/>
      <c r="B24" s="45"/>
      <c r="C24" s="321" t="s">
        <v>156</v>
      </c>
      <c r="D24" s="321" t="s">
        <v>157</v>
      </c>
      <c r="E24" s="18" t="s">
        <v>158</v>
      </c>
      <c r="F24" s="322">
        <v>258.89999999999998</v>
      </c>
      <c r="G24" s="39"/>
      <c r="H24" s="45"/>
    </row>
    <row r="25" s="2" customFormat="1">
      <c r="A25" s="39"/>
      <c r="B25" s="45"/>
      <c r="C25" s="321" t="s">
        <v>170</v>
      </c>
      <c r="D25" s="321" t="s">
        <v>171</v>
      </c>
      <c r="E25" s="18" t="s">
        <v>158</v>
      </c>
      <c r="F25" s="322">
        <v>319.60700000000003</v>
      </c>
      <c r="G25" s="39"/>
      <c r="H25" s="45"/>
    </row>
    <row r="26" s="2" customFormat="1" ht="16.8" customHeight="1">
      <c r="A26" s="39"/>
      <c r="B26" s="45"/>
      <c r="C26" s="317" t="s">
        <v>102</v>
      </c>
      <c r="D26" s="318" t="s">
        <v>1</v>
      </c>
      <c r="E26" s="319" t="s">
        <v>1</v>
      </c>
      <c r="F26" s="320">
        <v>621.27499999999998</v>
      </c>
      <c r="G26" s="39"/>
      <c r="H26" s="45"/>
    </row>
    <row r="27" s="2" customFormat="1" ht="16.8" customHeight="1">
      <c r="A27" s="39"/>
      <c r="B27" s="45"/>
      <c r="C27" s="321" t="s">
        <v>1</v>
      </c>
      <c r="D27" s="321" t="s">
        <v>203</v>
      </c>
      <c r="E27" s="18" t="s">
        <v>1</v>
      </c>
      <c r="F27" s="322">
        <v>239.30000000000001</v>
      </c>
      <c r="G27" s="39"/>
      <c r="H27" s="45"/>
    </row>
    <row r="28" s="2" customFormat="1" ht="16.8" customHeight="1">
      <c r="A28" s="39"/>
      <c r="B28" s="45"/>
      <c r="C28" s="321" t="s">
        <v>1</v>
      </c>
      <c r="D28" s="321" t="s">
        <v>218</v>
      </c>
      <c r="E28" s="18" t="s">
        <v>1</v>
      </c>
      <c r="F28" s="322">
        <v>381.97500000000002</v>
      </c>
      <c r="G28" s="39"/>
      <c r="H28" s="45"/>
    </row>
    <row r="29" s="2" customFormat="1" ht="16.8" customHeight="1">
      <c r="A29" s="39"/>
      <c r="B29" s="45"/>
      <c r="C29" s="321" t="s">
        <v>102</v>
      </c>
      <c r="D29" s="321" t="s">
        <v>150</v>
      </c>
      <c r="E29" s="18" t="s">
        <v>1</v>
      </c>
      <c r="F29" s="322">
        <v>621.27499999999998</v>
      </c>
      <c r="G29" s="39"/>
      <c r="H29" s="45"/>
    </row>
    <row r="30" s="2" customFormat="1" ht="16.8" customHeight="1">
      <c r="A30" s="39"/>
      <c r="B30" s="45"/>
      <c r="C30" s="323" t="s">
        <v>989</v>
      </c>
      <c r="D30" s="39"/>
      <c r="E30" s="39"/>
      <c r="F30" s="39"/>
      <c r="G30" s="39"/>
      <c r="H30" s="45"/>
    </row>
    <row r="31" s="2" customFormat="1" ht="16.8" customHeight="1">
      <c r="A31" s="39"/>
      <c r="B31" s="45"/>
      <c r="C31" s="321" t="s">
        <v>223</v>
      </c>
      <c r="D31" s="321" t="s">
        <v>224</v>
      </c>
      <c r="E31" s="18" t="s">
        <v>144</v>
      </c>
      <c r="F31" s="322">
        <v>621.27499999999998</v>
      </c>
      <c r="G31" s="39"/>
      <c r="H31" s="45"/>
    </row>
    <row r="32" s="2" customFormat="1" ht="16.8" customHeight="1">
      <c r="A32" s="39"/>
      <c r="B32" s="45"/>
      <c r="C32" s="321" t="s">
        <v>180</v>
      </c>
      <c r="D32" s="321" t="s">
        <v>181</v>
      </c>
      <c r="E32" s="18" t="s">
        <v>158</v>
      </c>
      <c r="F32" s="322">
        <v>158.90700000000001</v>
      </c>
      <c r="G32" s="39"/>
      <c r="H32" s="45"/>
    </row>
    <row r="33" s="2" customFormat="1" ht="16.8" customHeight="1">
      <c r="A33" s="39"/>
      <c r="B33" s="45"/>
      <c r="C33" s="317" t="s">
        <v>104</v>
      </c>
      <c r="D33" s="318" t="s">
        <v>1</v>
      </c>
      <c r="E33" s="319" t="s">
        <v>1</v>
      </c>
      <c r="F33" s="320">
        <v>109.679</v>
      </c>
      <c r="G33" s="39"/>
      <c r="H33" s="45"/>
    </row>
    <row r="34" s="2" customFormat="1" ht="16.8" customHeight="1">
      <c r="A34" s="39"/>
      <c r="B34" s="45"/>
      <c r="C34" s="321" t="s">
        <v>104</v>
      </c>
      <c r="D34" s="321" t="s">
        <v>184</v>
      </c>
      <c r="E34" s="18" t="s">
        <v>1</v>
      </c>
      <c r="F34" s="322">
        <v>109.679</v>
      </c>
      <c r="G34" s="39"/>
      <c r="H34" s="45"/>
    </row>
    <row r="35" s="2" customFormat="1" ht="16.8" customHeight="1">
      <c r="A35" s="39"/>
      <c r="B35" s="45"/>
      <c r="C35" s="323" t="s">
        <v>989</v>
      </c>
      <c r="D35" s="39"/>
      <c r="E35" s="39"/>
      <c r="F35" s="39"/>
      <c r="G35" s="39"/>
      <c r="H35" s="45"/>
    </row>
    <row r="36" s="2" customFormat="1" ht="16.8" customHeight="1">
      <c r="A36" s="39"/>
      <c r="B36" s="45"/>
      <c r="C36" s="321" t="s">
        <v>180</v>
      </c>
      <c r="D36" s="321" t="s">
        <v>181</v>
      </c>
      <c r="E36" s="18" t="s">
        <v>158</v>
      </c>
      <c r="F36" s="322">
        <v>158.90700000000001</v>
      </c>
      <c r="G36" s="39"/>
      <c r="H36" s="45"/>
    </row>
    <row r="37" s="2" customFormat="1">
      <c r="A37" s="39"/>
      <c r="B37" s="45"/>
      <c r="C37" s="321" t="s">
        <v>170</v>
      </c>
      <c r="D37" s="321" t="s">
        <v>171</v>
      </c>
      <c r="E37" s="18" t="s">
        <v>158</v>
      </c>
      <c r="F37" s="322">
        <v>319.60700000000003</v>
      </c>
      <c r="G37" s="39"/>
      <c r="H37" s="45"/>
    </row>
    <row r="38" s="2" customFormat="1" ht="16.8" customHeight="1">
      <c r="A38" s="39"/>
      <c r="B38" s="45"/>
      <c r="C38" s="317" t="s">
        <v>93</v>
      </c>
      <c r="D38" s="318" t="s">
        <v>1</v>
      </c>
      <c r="E38" s="319" t="s">
        <v>1</v>
      </c>
      <c r="F38" s="320">
        <v>1718.0630000000001</v>
      </c>
      <c r="G38" s="39"/>
      <c r="H38" s="45"/>
    </row>
    <row r="39" s="2" customFormat="1" ht="16.8" customHeight="1">
      <c r="A39" s="39"/>
      <c r="B39" s="45"/>
      <c r="C39" s="321" t="s">
        <v>1</v>
      </c>
      <c r="D39" s="321" t="s">
        <v>154</v>
      </c>
      <c r="E39" s="18" t="s">
        <v>1</v>
      </c>
      <c r="F39" s="322">
        <v>1718.0630000000001</v>
      </c>
      <c r="G39" s="39"/>
      <c r="H39" s="45"/>
    </row>
    <row r="40" s="2" customFormat="1" ht="16.8" customHeight="1">
      <c r="A40" s="39"/>
      <c r="B40" s="45"/>
      <c r="C40" s="321" t="s">
        <v>93</v>
      </c>
      <c r="D40" s="321" t="s">
        <v>150</v>
      </c>
      <c r="E40" s="18" t="s">
        <v>1</v>
      </c>
      <c r="F40" s="322">
        <v>1718.0630000000001</v>
      </c>
      <c r="G40" s="39"/>
      <c r="H40" s="45"/>
    </row>
    <row r="41" s="2" customFormat="1" ht="16.8" customHeight="1">
      <c r="A41" s="39"/>
      <c r="B41" s="45"/>
      <c r="C41" s="323" t="s">
        <v>989</v>
      </c>
      <c r="D41" s="39"/>
      <c r="E41" s="39"/>
      <c r="F41" s="39"/>
      <c r="G41" s="39"/>
      <c r="H41" s="45"/>
    </row>
    <row r="42" s="2" customFormat="1" ht="16.8" customHeight="1">
      <c r="A42" s="39"/>
      <c r="B42" s="45"/>
      <c r="C42" s="321" t="s">
        <v>151</v>
      </c>
      <c r="D42" s="321" t="s">
        <v>152</v>
      </c>
      <c r="E42" s="18" t="s">
        <v>144</v>
      </c>
      <c r="F42" s="322">
        <v>1718.0630000000001</v>
      </c>
      <c r="G42" s="39"/>
      <c r="H42" s="45"/>
    </row>
    <row r="43" s="2" customFormat="1" ht="16.8" customHeight="1">
      <c r="A43" s="39"/>
      <c r="B43" s="45"/>
      <c r="C43" s="321" t="s">
        <v>180</v>
      </c>
      <c r="D43" s="321" t="s">
        <v>181</v>
      </c>
      <c r="E43" s="18" t="s">
        <v>158</v>
      </c>
      <c r="F43" s="322">
        <v>158.90700000000001</v>
      </c>
      <c r="G43" s="39"/>
      <c r="H43" s="45"/>
    </row>
    <row r="44" s="2" customFormat="1" ht="16.8" customHeight="1">
      <c r="A44" s="39"/>
      <c r="B44" s="45"/>
      <c r="C44" s="317" t="s">
        <v>100</v>
      </c>
      <c r="D44" s="318" t="s">
        <v>1</v>
      </c>
      <c r="E44" s="319" t="s">
        <v>1</v>
      </c>
      <c r="F44" s="320">
        <v>319.60700000000003</v>
      </c>
      <c r="G44" s="39"/>
      <c r="H44" s="45"/>
    </row>
    <row r="45" s="2" customFormat="1" ht="16.8" customHeight="1">
      <c r="A45" s="39"/>
      <c r="B45" s="45"/>
      <c r="C45" s="321" t="s">
        <v>1</v>
      </c>
      <c r="D45" s="321" t="s">
        <v>173</v>
      </c>
      <c r="E45" s="18" t="s">
        <v>1</v>
      </c>
      <c r="F45" s="322">
        <v>319.60700000000003</v>
      </c>
      <c r="G45" s="39"/>
      <c r="H45" s="45"/>
    </row>
    <row r="46" s="2" customFormat="1" ht="16.8" customHeight="1">
      <c r="A46" s="39"/>
      <c r="B46" s="45"/>
      <c r="C46" s="321" t="s">
        <v>100</v>
      </c>
      <c r="D46" s="321" t="s">
        <v>150</v>
      </c>
      <c r="E46" s="18" t="s">
        <v>1</v>
      </c>
      <c r="F46" s="322">
        <v>319.60700000000003</v>
      </c>
      <c r="G46" s="39"/>
      <c r="H46" s="45"/>
    </row>
    <row r="47" s="2" customFormat="1" ht="16.8" customHeight="1">
      <c r="A47" s="39"/>
      <c r="B47" s="45"/>
      <c r="C47" s="323" t="s">
        <v>989</v>
      </c>
      <c r="D47" s="39"/>
      <c r="E47" s="39"/>
      <c r="F47" s="39"/>
      <c r="G47" s="39"/>
      <c r="H47" s="45"/>
    </row>
    <row r="48" s="2" customFormat="1">
      <c r="A48" s="39"/>
      <c r="B48" s="45"/>
      <c r="C48" s="321" t="s">
        <v>170</v>
      </c>
      <c r="D48" s="321" t="s">
        <v>171</v>
      </c>
      <c r="E48" s="18" t="s">
        <v>158</v>
      </c>
      <c r="F48" s="322">
        <v>319.60700000000003</v>
      </c>
      <c r="G48" s="39"/>
      <c r="H48" s="45"/>
    </row>
    <row r="49" s="2" customFormat="1">
      <c r="A49" s="39"/>
      <c r="B49" s="45"/>
      <c r="C49" s="321" t="s">
        <v>175</v>
      </c>
      <c r="D49" s="321" t="s">
        <v>176</v>
      </c>
      <c r="E49" s="18" t="s">
        <v>158</v>
      </c>
      <c r="F49" s="322">
        <v>4794.1049999999996</v>
      </c>
      <c r="G49" s="39"/>
      <c r="H49" s="45"/>
    </row>
    <row r="50" s="2" customFormat="1">
      <c r="A50" s="39"/>
      <c r="B50" s="45"/>
      <c r="C50" s="321" t="s">
        <v>190</v>
      </c>
      <c r="D50" s="321" t="s">
        <v>191</v>
      </c>
      <c r="E50" s="18" t="s">
        <v>192</v>
      </c>
      <c r="F50" s="322">
        <v>591.27300000000002</v>
      </c>
      <c r="G50" s="39"/>
      <c r="H50" s="45"/>
    </row>
    <row r="51" s="2" customFormat="1" ht="16.8" customHeight="1">
      <c r="A51" s="39"/>
      <c r="B51" s="45"/>
      <c r="C51" s="321" t="s">
        <v>196</v>
      </c>
      <c r="D51" s="321" t="s">
        <v>197</v>
      </c>
      <c r="E51" s="18" t="s">
        <v>158</v>
      </c>
      <c r="F51" s="322">
        <v>368.70699999999999</v>
      </c>
      <c r="G51" s="39"/>
      <c r="H51" s="45"/>
    </row>
    <row r="52" s="2" customFormat="1" ht="16.8" customHeight="1">
      <c r="A52" s="39"/>
      <c r="B52" s="45"/>
      <c r="C52" s="317" t="s">
        <v>107</v>
      </c>
      <c r="D52" s="318" t="s">
        <v>1</v>
      </c>
      <c r="E52" s="319" t="s">
        <v>1</v>
      </c>
      <c r="F52" s="320">
        <v>0.128</v>
      </c>
      <c r="G52" s="39"/>
      <c r="H52" s="45"/>
    </row>
    <row r="53" s="2" customFormat="1" ht="16.8" customHeight="1">
      <c r="A53" s="39"/>
      <c r="B53" s="45"/>
      <c r="C53" s="321" t="s">
        <v>1</v>
      </c>
      <c r="D53" s="321" t="s">
        <v>163</v>
      </c>
      <c r="E53" s="18" t="s">
        <v>1</v>
      </c>
      <c r="F53" s="322">
        <v>0.128</v>
      </c>
      <c r="G53" s="39"/>
      <c r="H53" s="45"/>
    </row>
    <row r="54" s="2" customFormat="1" ht="16.8" customHeight="1">
      <c r="A54" s="39"/>
      <c r="B54" s="45"/>
      <c r="C54" s="321" t="s">
        <v>107</v>
      </c>
      <c r="D54" s="321" t="s">
        <v>150</v>
      </c>
      <c r="E54" s="18" t="s">
        <v>1</v>
      </c>
      <c r="F54" s="322">
        <v>0.128</v>
      </c>
      <c r="G54" s="39"/>
      <c r="H54" s="45"/>
    </row>
    <row r="55" s="2" customFormat="1" ht="16.8" customHeight="1">
      <c r="A55" s="39"/>
      <c r="B55" s="45"/>
      <c r="C55" s="323" t="s">
        <v>989</v>
      </c>
      <c r="D55" s="39"/>
      <c r="E55" s="39"/>
      <c r="F55" s="39"/>
      <c r="G55" s="39"/>
      <c r="H55" s="45"/>
    </row>
    <row r="56" s="2" customFormat="1" ht="16.8" customHeight="1">
      <c r="A56" s="39"/>
      <c r="B56" s="45"/>
      <c r="C56" s="321" t="s">
        <v>160</v>
      </c>
      <c r="D56" s="321" t="s">
        <v>161</v>
      </c>
      <c r="E56" s="18" t="s">
        <v>158</v>
      </c>
      <c r="F56" s="322">
        <v>0.128</v>
      </c>
      <c r="G56" s="39"/>
      <c r="H56" s="45"/>
    </row>
    <row r="57" s="2" customFormat="1">
      <c r="A57" s="39"/>
      <c r="B57" s="45"/>
      <c r="C57" s="321" t="s">
        <v>170</v>
      </c>
      <c r="D57" s="321" t="s">
        <v>171</v>
      </c>
      <c r="E57" s="18" t="s">
        <v>158</v>
      </c>
      <c r="F57" s="322">
        <v>319.60700000000003</v>
      </c>
      <c r="G57" s="39"/>
      <c r="H57" s="45"/>
    </row>
    <row r="58" s="2" customFormat="1" ht="16.8" customHeight="1">
      <c r="A58" s="39"/>
      <c r="B58" s="45"/>
      <c r="C58" s="321" t="s">
        <v>180</v>
      </c>
      <c r="D58" s="321" t="s">
        <v>181</v>
      </c>
      <c r="E58" s="18" t="s">
        <v>158</v>
      </c>
      <c r="F58" s="322">
        <v>158.90700000000001</v>
      </c>
      <c r="G58" s="39"/>
      <c r="H58" s="45"/>
    </row>
    <row r="59" s="2" customFormat="1" ht="26.4" customHeight="1">
      <c r="A59" s="39"/>
      <c r="B59" s="45"/>
      <c r="C59" s="316" t="s">
        <v>990</v>
      </c>
      <c r="D59" s="316" t="s">
        <v>88</v>
      </c>
      <c r="E59" s="39"/>
      <c r="F59" s="39"/>
      <c r="G59" s="39"/>
      <c r="H59" s="45"/>
    </row>
    <row r="60" s="2" customFormat="1" ht="16.8" customHeight="1">
      <c r="A60" s="39"/>
      <c r="B60" s="45"/>
      <c r="C60" s="317" t="s">
        <v>100</v>
      </c>
      <c r="D60" s="318" t="s">
        <v>1</v>
      </c>
      <c r="E60" s="319" t="s">
        <v>1</v>
      </c>
      <c r="F60" s="320">
        <v>418.22399999999999</v>
      </c>
      <c r="G60" s="39"/>
      <c r="H60" s="45"/>
    </row>
    <row r="61" s="2" customFormat="1" ht="16.8" customHeight="1">
      <c r="A61" s="39"/>
      <c r="B61" s="45"/>
      <c r="C61" s="321" t="s">
        <v>1</v>
      </c>
      <c r="D61" s="321" t="s">
        <v>414</v>
      </c>
      <c r="E61" s="18" t="s">
        <v>1</v>
      </c>
      <c r="F61" s="322">
        <v>20.760000000000002</v>
      </c>
      <c r="G61" s="39"/>
      <c r="H61" s="45"/>
    </row>
    <row r="62" s="2" customFormat="1" ht="16.8" customHeight="1">
      <c r="A62" s="39"/>
      <c r="B62" s="45"/>
      <c r="C62" s="321" t="s">
        <v>1</v>
      </c>
      <c r="D62" s="321" t="s">
        <v>410</v>
      </c>
      <c r="E62" s="18" t="s">
        <v>1</v>
      </c>
      <c r="F62" s="322">
        <v>1.96</v>
      </c>
      <c r="G62" s="39"/>
      <c r="H62" s="45"/>
    </row>
    <row r="63" s="2" customFormat="1" ht="16.8" customHeight="1">
      <c r="A63" s="39"/>
      <c r="B63" s="45"/>
      <c r="C63" s="321" t="s">
        <v>1</v>
      </c>
      <c r="D63" s="321" t="s">
        <v>416</v>
      </c>
      <c r="E63" s="18" t="s">
        <v>1</v>
      </c>
      <c r="F63" s="322">
        <v>299.35599999999999</v>
      </c>
      <c r="G63" s="39"/>
      <c r="H63" s="45"/>
    </row>
    <row r="64" s="2" customFormat="1" ht="16.8" customHeight="1">
      <c r="A64" s="39"/>
      <c r="B64" s="45"/>
      <c r="C64" s="321" t="s">
        <v>1</v>
      </c>
      <c r="D64" s="321" t="s">
        <v>412</v>
      </c>
      <c r="E64" s="18" t="s">
        <v>1</v>
      </c>
      <c r="F64" s="322">
        <v>79.944999999999993</v>
      </c>
      <c r="G64" s="39"/>
      <c r="H64" s="45"/>
    </row>
    <row r="65" s="2" customFormat="1" ht="16.8" customHeight="1">
      <c r="A65" s="39"/>
      <c r="B65" s="45"/>
      <c r="C65" s="321" t="s">
        <v>1</v>
      </c>
      <c r="D65" s="321" t="s">
        <v>418</v>
      </c>
      <c r="E65" s="18" t="s">
        <v>1</v>
      </c>
      <c r="F65" s="322">
        <v>4.2000000000000002</v>
      </c>
      <c r="G65" s="39"/>
      <c r="H65" s="45"/>
    </row>
    <row r="66" s="2" customFormat="1" ht="16.8" customHeight="1">
      <c r="A66" s="39"/>
      <c r="B66" s="45"/>
      <c r="C66" s="321" t="s">
        <v>1</v>
      </c>
      <c r="D66" s="321" t="s">
        <v>420</v>
      </c>
      <c r="E66" s="18" t="s">
        <v>1</v>
      </c>
      <c r="F66" s="322">
        <v>45.450000000000003</v>
      </c>
      <c r="G66" s="39"/>
      <c r="H66" s="45"/>
    </row>
    <row r="67" s="2" customFormat="1" ht="16.8" customHeight="1">
      <c r="A67" s="39"/>
      <c r="B67" s="45"/>
      <c r="C67" s="321" t="s">
        <v>1</v>
      </c>
      <c r="D67" s="321" t="s">
        <v>554</v>
      </c>
      <c r="E67" s="18" t="s">
        <v>1</v>
      </c>
      <c r="F67" s="322">
        <v>-33.447000000000003</v>
      </c>
      <c r="G67" s="39"/>
      <c r="H67" s="45"/>
    </row>
    <row r="68" s="2" customFormat="1" ht="16.8" customHeight="1">
      <c r="A68" s="39"/>
      <c r="B68" s="45"/>
      <c r="C68" s="321" t="s">
        <v>100</v>
      </c>
      <c r="D68" s="321" t="s">
        <v>150</v>
      </c>
      <c r="E68" s="18" t="s">
        <v>1</v>
      </c>
      <c r="F68" s="322">
        <v>418.22399999999999</v>
      </c>
      <c r="G68" s="39"/>
      <c r="H68" s="45"/>
    </row>
    <row r="69" s="2" customFormat="1" ht="16.8" customHeight="1">
      <c r="A69" s="39"/>
      <c r="B69" s="45"/>
      <c r="C69" s="323" t="s">
        <v>989</v>
      </c>
      <c r="D69" s="39"/>
      <c r="E69" s="39"/>
      <c r="F69" s="39"/>
      <c r="G69" s="39"/>
      <c r="H69" s="45"/>
    </row>
    <row r="70" s="2" customFormat="1" ht="16.8" customHeight="1">
      <c r="A70" s="39"/>
      <c r="B70" s="45"/>
      <c r="C70" s="321" t="s">
        <v>551</v>
      </c>
      <c r="D70" s="321" t="s">
        <v>552</v>
      </c>
      <c r="E70" s="18" t="s">
        <v>158</v>
      </c>
      <c r="F70" s="322">
        <v>418.22399999999999</v>
      </c>
      <c r="G70" s="39"/>
      <c r="H70" s="45"/>
    </row>
    <row r="71" s="2" customFormat="1">
      <c r="A71" s="39"/>
      <c r="B71" s="45"/>
      <c r="C71" s="321" t="s">
        <v>170</v>
      </c>
      <c r="D71" s="321" t="s">
        <v>171</v>
      </c>
      <c r="E71" s="18" t="s">
        <v>158</v>
      </c>
      <c r="F71" s="322">
        <v>418.22399999999999</v>
      </c>
      <c r="G71" s="39"/>
      <c r="H71" s="45"/>
    </row>
    <row r="72" s="2" customFormat="1">
      <c r="A72" s="39"/>
      <c r="B72" s="45"/>
      <c r="C72" s="321" t="s">
        <v>175</v>
      </c>
      <c r="D72" s="321" t="s">
        <v>176</v>
      </c>
      <c r="E72" s="18" t="s">
        <v>158</v>
      </c>
      <c r="F72" s="322">
        <v>6273.3599999999997</v>
      </c>
      <c r="G72" s="39"/>
      <c r="H72" s="45"/>
    </row>
    <row r="73" s="2" customFormat="1">
      <c r="A73" s="39"/>
      <c r="B73" s="45"/>
      <c r="C73" s="321" t="s">
        <v>190</v>
      </c>
      <c r="D73" s="321" t="s">
        <v>191</v>
      </c>
      <c r="E73" s="18" t="s">
        <v>192</v>
      </c>
      <c r="F73" s="322">
        <v>773.71400000000006</v>
      </c>
      <c r="G73" s="39"/>
      <c r="H73" s="45"/>
    </row>
    <row r="74" s="2" customFormat="1" ht="16.8" customHeight="1">
      <c r="A74" s="39"/>
      <c r="B74" s="45"/>
      <c r="C74" s="321" t="s">
        <v>196</v>
      </c>
      <c r="D74" s="321" t="s">
        <v>197</v>
      </c>
      <c r="E74" s="18" t="s">
        <v>158</v>
      </c>
      <c r="F74" s="322">
        <v>418.22399999999999</v>
      </c>
      <c r="G74" s="39"/>
      <c r="H74" s="45"/>
    </row>
    <row r="75" s="2" customFormat="1" ht="16.8" customHeight="1">
      <c r="A75" s="39"/>
      <c r="B75" s="45"/>
      <c r="C75" s="317" t="s">
        <v>410</v>
      </c>
      <c r="D75" s="318" t="s">
        <v>1</v>
      </c>
      <c r="E75" s="319" t="s">
        <v>1</v>
      </c>
      <c r="F75" s="320">
        <v>1.96</v>
      </c>
      <c r="G75" s="39"/>
      <c r="H75" s="45"/>
    </row>
    <row r="76" s="2" customFormat="1" ht="16.8" customHeight="1">
      <c r="A76" s="39"/>
      <c r="B76" s="45"/>
      <c r="C76" s="321" t="s">
        <v>1</v>
      </c>
      <c r="D76" s="321" t="s">
        <v>432</v>
      </c>
      <c r="E76" s="18" t="s">
        <v>1</v>
      </c>
      <c r="F76" s="322">
        <v>0</v>
      </c>
      <c r="G76" s="39"/>
      <c r="H76" s="45"/>
    </row>
    <row r="77" s="2" customFormat="1" ht="16.8" customHeight="1">
      <c r="A77" s="39"/>
      <c r="B77" s="45"/>
      <c r="C77" s="321" t="s">
        <v>1</v>
      </c>
      <c r="D77" s="321" t="s">
        <v>433</v>
      </c>
      <c r="E77" s="18" t="s">
        <v>1</v>
      </c>
      <c r="F77" s="322">
        <v>0.17599999999999999</v>
      </c>
      <c r="G77" s="39"/>
      <c r="H77" s="45"/>
    </row>
    <row r="78" s="2" customFormat="1" ht="16.8" customHeight="1">
      <c r="A78" s="39"/>
      <c r="B78" s="45"/>
      <c r="C78" s="321" t="s">
        <v>1</v>
      </c>
      <c r="D78" s="321" t="s">
        <v>434</v>
      </c>
      <c r="E78" s="18" t="s">
        <v>1</v>
      </c>
      <c r="F78" s="322">
        <v>0.86399999999999999</v>
      </c>
      <c r="G78" s="39"/>
      <c r="H78" s="45"/>
    </row>
    <row r="79" s="2" customFormat="1" ht="16.8" customHeight="1">
      <c r="A79" s="39"/>
      <c r="B79" s="45"/>
      <c r="C79" s="321" t="s">
        <v>1</v>
      </c>
      <c r="D79" s="321" t="s">
        <v>435</v>
      </c>
      <c r="E79" s="18" t="s">
        <v>1</v>
      </c>
      <c r="F79" s="322">
        <v>0.44</v>
      </c>
      <c r="G79" s="39"/>
      <c r="H79" s="45"/>
    </row>
    <row r="80" s="2" customFormat="1" ht="16.8" customHeight="1">
      <c r="A80" s="39"/>
      <c r="B80" s="45"/>
      <c r="C80" s="321" t="s">
        <v>1</v>
      </c>
      <c r="D80" s="321" t="s">
        <v>436</v>
      </c>
      <c r="E80" s="18" t="s">
        <v>1</v>
      </c>
      <c r="F80" s="322">
        <v>0.47999999999999998</v>
      </c>
      <c r="G80" s="39"/>
      <c r="H80" s="45"/>
    </row>
    <row r="81" s="2" customFormat="1" ht="16.8" customHeight="1">
      <c r="A81" s="39"/>
      <c r="B81" s="45"/>
      <c r="C81" s="321" t="s">
        <v>410</v>
      </c>
      <c r="D81" s="321" t="s">
        <v>150</v>
      </c>
      <c r="E81" s="18" t="s">
        <v>1</v>
      </c>
      <c r="F81" s="322">
        <v>1.96</v>
      </c>
      <c r="G81" s="39"/>
      <c r="H81" s="45"/>
    </row>
    <row r="82" s="2" customFormat="1" ht="16.8" customHeight="1">
      <c r="A82" s="39"/>
      <c r="B82" s="45"/>
      <c r="C82" s="323" t="s">
        <v>989</v>
      </c>
      <c r="D82" s="39"/>
      <c r="E82" s="39"/>
      <c r="F82" s="39"/>
      <c r="G82" s="39"/>
      <c r="H82" s="45"/>
    </row>
    <row r="83" s="2" customFormat="1">
      <c r="A83" s="39"/>
      <c r="B83" s="45"/>
      <c r="C83" s="321" t="s">
        <v>429</v>
      </c>
      <c r="D83" s="321" t="s">
        <v>430</v>
      </c>
      <c r="E83" s="18" t="s">
        <v>158</v>
      </c>
      <c r="F83" s="322">
        <v>1.96</v>
      </c>
      <c r="G83" s="39"/>
      <c r="H83" s="45"/>
    </row>
    <row r="84" s="2" customFormat="1" ht="16.8" customHeight="1">
      <c r="A84" s="39"/>
      <c r="B84" s="45"/>
      <c r="C84" s="321" t="s">
        <v>551</v>
      </c>
      <c r="D84" s="321" t="s">
        <v>552</v>
      </c>
      <c r="E84" s="18" t="s">
        <v>158</v>
      </c>
      <c r="F84" s="322">
        <v>418.22399999999999</v>
      </c>
      <c r="G84" s="39"/>
      <c r="H84" s="45"/>
    </row>
    <row r="85" s="2" customFormat="1" ht="16.8" customHeight="1">
      <c r="A85" s="39"/>
      <c r="B85" s="45"/>
      <c r="C85" s="317" t="s">
        <v>414</v>
      </c>
      <c r="D85" s="318" t="s">
        <v>1</v>
      </c>
      <c r="E85" s="319" t="s">
        <v>1</v>
      </c>
      <c r="F85" s="320">
        <v>20.760000000000002</v>
      </c>
      <c r="G85" s="39"/>
      <c r="H85" s="45"/>
    </row>
    <row r="86" s="2" customFormat="1" ht="16.8" customHeight="1">
      <c r="A86" s="39"/>
      <c r="B86" s="45"/>
      <c r="C86" s="321" t="s">
        <v>1</v>
      </c>
      <c r="D86" s="321" t="s">
        <v>432</v>
      </c>
      <c r="E86" s="18" t="s">
        <v>1</v>
      </c>
      <c r="F86" s="322">
        <v>0</v>
      </c>
      <c r="G86" s="39"/>
      <c r="H86" s="45"/>
    </row>
    <row r="87" s="2" customFormat="1" ht="16.8" customHeight="1">
      <c r="A87" s="39"/>
      <c r="B87" s="45"/>
      <c r="C87" s="321" t="s">
        <v>1</v>
      </c>
      <c r="D87" s="321" t="s">
        <v>445</v>
      </c>
      <c r="E87" s="18" t="s">
        <v>1</v>
      </c>
      <c r="F87" s="322">
        <v>3.7440000000000002</v>
      </c>
      <c r="G87" s="39"/>
      <c r="H87" s="45"/>
    </row>
    <row r="88" s="2" customFormat="1" ht="16.8" customHeight="1">
      <c r="A88" s="39"/>
      <c r="B88" s="45"/>
      <c r="C88" s="321" t="s">
        <v>1</v>
      </c>
      <c r="D88" s="321" t="s">
        <v>446</v>
      </c>
      <c r="E88" s="18" t="s">
        <v>1</v>
      </c>
      <c r="F88" s="322">
        <v>2.04</v>
      </c>
      <c r="G88" s="39"/>
      <c r="H88" s="45"/>
    </row>
    <row r="89" s="2" customFormat="1" ht="16.8" customHeight="1">
      <c r="A89" s="39"/>
      <c r="B89" s="45"/>
      <c r="C89" s="321" t="s">
        <v>1</v>
      </c>
      <c r="D89" s="321" t="s">
        <v>447</v>
      </c>
      <c r="E89" s="18" t="s">
        <v>1</v>
      </c>
      <c r="F89" s="322">
        <v>1.8</v>
      </c>
      <c r="G89" s="39"/>
      <c r="H89" s="45"/>
    </row>
    <row r="90" s="2" customFormat="1" ht="16.8" customHeight="1">
      <c r="A90" s="39"/>
      <c r="B90" s="45"/>
      <c r="C90" s="321" t="s">
        <v>1</v>
      </c>
      <c r="D90" s="321" t="s">
        <v>448</v>
      </c>
      <c r="E90" s="18" t="s">
        <v>1</v>
      </c>
      <c r="F90" s="322">
        <v>2.04</v>
      </c>
      <c r="G90" s="39"/>
      <c r="H90" s="45"/>
    </row>
    <row r="91" s="2" customFormat="1" ht="16.8" customHeight="1">
      <c r="A91" s="39"/>
      <c r="B91" s="45"/>
      <c r="C91" s="321" t="s">
        <v>1</v>
      </c>
      <c r="D91" s="321" t="s">
        <v>449</v>
      </c>
      <c r="E91" s="18" t="s">
        <v>1</v>
      </c>
      <c r="F91" s="322">
        <v>1.44</v>
      </c>
      <c r="G91" s="39"/>
      <c r="H91" s="45"/>
    </row>
    <row r="92" s="2" customFormat="1" ht="16.8" customHeight="1">
      <c r="A92" s="39"/>
      <c r="B92" s="45"/>
      <c r="C92" s="321" t="s">
        <v>1</v>
      </c>
      <c r="D92" s="321" t="s">
        <v>450</v>
      </c>
      <c r="E92" s="18" t="s">
        <v>1</v>
      </c>
      <c r="F92" s="322">
        <v>1.6319999999999999</v>
      </c>
      <c r="G92" s="39"/>
      <c r="H92" s="45"/>
    </row>
    <row r="93" s="2" customFormat="1" ht="16.8" customHeight="1">
      <c r="A93" s="39"/>
      <c r="B93" s="45"/>
      <c r="C93" s="321" t="s">
        <v>1</v>
      </c>
      <c r="D93" s="321" t="s">
        <v>451</v>
      </c>
      <c r="E93" s="18" t="s">
        <v>1</v>
      </c>
      <c r="F93" s="322">
        <v>2.048</v>
      </c>
      <c r="G93" s="39"/>
      <c r="H93" s="45"/>
    </row>
    <row r="94" s="2" customFormat="1" ht="16.8" customHeight="1">
      <c r="A94" s="39"/>
      <c r="B94" s="45"/>
      <c r="C94" s="321" t="s">
        <v>1</v>
      </c>
      <c r="D94" s="321" t="s">
        <v>452</v>
      </c>
      <c r="E94" s="18" t="s">
        <v>1</v>
      </c>
      <c r="F94" s="322">
        <v>1.52</v>
      </c>
      <c r="G94" s="39"/>
      <c r="H94" s="45"/>
    </row>
    <row r="95" s="2" customFormat="1" ht="16.8" customHeight="1">
      <c r="A95" s="39"/>
      <c r="B95" s="45"/>
      <c r="C95" s="321" t="s">
        <v>1</v>
      </c>
      <c r="D95" s="321" t="s">
        <v>453</v>
      </c>
      <c r="E95" s="18" t="s">
        <v>1</v>
      </c>
      <c r="F95" s="322">
        <v>3.3439999999999999</v>
      </c>
      <c r="G95" s="39"/>
      <c r="H95" s="45"/>
    </row>
    <row r="96" s="2" customFormat="1" ht="16.8" customHeight="1">
      <c r="A96" s="39"/>
      <c r="B96" s="45"/>
      <c r="C96" s="321" t="s">
        <v>1</v>
      </c>
      <c r="D96" s="321" t="s">
        <v>454</v>
      </c>
      <c r="E96" s="18" t="s">
        <v>1</v>
      </c>
      <c r="F96" s="322">
        <v>1.1519999999999999</v>
      </c>
      <c r="G96" s="39"/>
      <c r="H96" s="45"/>
    </row>
    <row r="97" s="2" customFormat="1" ht="16.8" customHeight="1">
      <c r="A97" s="39"/>
      <c r="B97" s="45"/>
      <c r="C97" s="321" t="s">
        <v>414</v>
      </c>
      <c r="D97" s="321" t="s">
        <v>150</v>
      </c>
      <c r="E97" s="18" t="s">
        <v>1</v>
      </c>
      <c r="F97" s="322">
        <v>20.760000000000002</v>
      </c>
      <c r="G97" s="39"/>
      <c r="H97" s="45"/>
    </row>
    <row r="98" s="2" customFormat="1" ht="16.8" customHeight="1">
      <c r="A98" s="39"/>
      <c r="B98" s="45"/>
      <c r="C98" s="323" t="s">
        <v>989</v>
      </c>
      <c r="D98" s="39"/>
      <c r="E98" s="39"/>
      <c r="F98" s="39"/>
      <c r="G98" s="39"/>
      <c r="H98" s="45"/>
    </row>
    <row r="99" s="2" customFormat="1">
      <c r="A99" s="39"/>
      <c r="B99" s="45"/>
      <c r="C99" s="321" t="s">
        <v>442</v>
      </c>
      <c r="D99" s="321" t="s">
        <v>443</v>
      </c>
      <c r="E99" s="18" t="s">
        <v>158</v>
      </c>
      <c r="F99" s="322">
        <v>20.760000000000002</v>
      </c>
      <c r="G99" s="39"/>
      <c r="H99" s="45"/>
    </row>
    <row r="100" s="2" customFormat="1" ht="16.8" customHeight="1">
      <c r="A100" s="39"/>
      <c r="B100" s="45"/>
      <c r="C100" s="321" t="s">
        <v>551</v>
      </c>
      <c r="D100" s="321" t="s">
        <v>552</v>
      </c>
      <c r="E100" s="18" t="s">
        <v>158</v>
      </c>
      <c r="F100" s="322">
        <v>418.22399999999999</v>
      </c>
      <c r="G100" s="39"/>
      <c r="H100" s="45"/>
    </row>
    <row r="101" s="2" customFormat="1" ht="16.8" customHeight="1">
      <c r="A101" s="39"/>
      <c r="B101" s="45"/>
      <c r="C101" s="317" t="s">
        <v>412</v>
      </c>
      <c r="D101" s="318" t="s">
        <v>1</v>
      </c>
      <c r="E101" s="319" t="s">
        <v>1</v>
      </c>
      <c r="F101" s="320">
        <v>79.944999999999993</v>
      </c>
      <c r="G101" s="39"/>
      <c r="H101" s="45"/>
    </row>
    <row r="102" s="2" customFormat="1" ht="16.8" customHeight="1">
      <c r="A102" s="39"/>
      <c r="B102" s="45"/>
      <c r="C102" s="321" t="s">
        <v>1</v>
      </c>
      <c r="D102" s="321" t="s">
        <v>440</v>
      </c>
      <c r="E102" s="18" t="s">
        <v>1</v>
      </c>
      <c r="F102" s="322">
        <v>10.609</v>
      </c>
      <c r="G102" s="39"/>
      <c r="H102" s="45"/>
    </row>
    <row r="103" s="2" customFormat="1" ht="16.8" customHeight="1">
      <c r="A103" s="39"/>
      <c r="B103" s="45"/>
      <c r="C103" s="321" t="s">
        <v>1</v>
      </c>
      <c r="D103" s="321" t="s">
        <v>441</v>
      </c>
      <c r="E103" s="18" t="s">
        <v>1</v>
      </c>
      <c r="F103" s="322">
        <v>69.335999999999999</v>
      </c>
      <c r="G103" s="39"/>
      <c r="H103" s="45"/>
    </row>
    <row r="104" s="2" customFormat="1" ht="16.8" customHeight="1">
      <c r="A104" s="39"/>
      <c r="B104" s="45"/>
      <c r="C104" s="321" t="s">
        <v>412</v>
      </c>
      <c r="D104" s="321" t="s">
        <v>150</v>
      </c>
      <c r="E104" s="18" t="s">
        <v>1</v>
      </c>
      <c r="F104" s="322">
        <v>79.944999999999993</v>
      </c>
      <c r="G104" s="39"/>
      <c r="H104" s="45"/>
    </row>
    <row r="105" s="2" customFormat="1" ht="16.8" customHeight="1">
      <c r="A105" s="39"/>
      <c r="B105" s="45"/>
      <c r="C105" s="323" t="s">
        <v>989</v>
      </c>
      <c r="D105" s="39"/>
      <c r="E105" s="39"/>
      <c r="F105" s="39"/>
      <c r="G105" s="39"/>
      <c r="H105" s="45"/>
    </row>
    <row r="106" s="2" customFormat="1">
      <c r="A106" s="39"/>
      <c r="B106" s="45"/>
      <c r="C106" s="321" t="s">
        <v>437</v>
      </c>
      <c r="D106" s="321" t="s">
        <v>438</v>
      </c>
      <c r="E106" s="18" t="s">
        <v>158</v>
      </c>
      <c r="F106" s="322">
        <v>79.944999999999993</v>
      </c>
      <c r="G106" s="39"/>
      <c r="H106" s="45"/>
    </row>
    <row r="107" s="2" customFormat="1" ht="16.8" customHeight="1">
      <c r="A107" s="39"/>
      <c r="B107" s="45"/>
      <c r="C107" s="321" t="s">
        <v>551</v>
      </c>
      <c r="D107" s="321" t="s">
        <v>552</v>
      </c>
      <c r="E107" s="18" t="s">
        <v>158</v>
      </c>
      <c r="F107" s="322">
        <v>418.22399999999999</v>
      </c>
      <c r="G107" s="39"/>
      <c r="H107" s="45"/>
    </row>
    <row r="108" s="2" customFormat="1" ht="16.8" customHeight="1">
      <c r="A108" s="39"/>
      <c r="B108" s="45"/>
      <c r="C108" s="317" t="s">
        <v>416</v>
      </c>
      <c r="D108" s="318" t="s">
        <v>1</v>
      </c>
      <c r="E108" s="319" t="s">
        <v>1</v>
      </c>
      <c r="F108" s="320">
        <v>299.35599999999999</v>
      </c>
      <c r="G108" s="39"/>
      <c r="H108" s="45"/>
    </row>
    <row r="109" s="2" customFormat="1" ht="16.8" customHeight="1">
      <c r="A109" s="39"/>
      <c r="B109" s="45"/>
      <c r="C109" s="321" t="s">
        <v>1</v>
      </c>
      <c r="D109" s="321" t="s">
        <v>458</v>
      </c>
      <c r="E109" s="18" t="s">
        <v>1</v>
      </c>
      <c r="F109" s="322">
        <v>210.26900000000001</v>
      </c>
      <c r="G109" s="39"/>
      <c r="H109" s="45"/>
    </row>
    <row r="110" s="2" customFormat="1" ht="16.8" customHeight="1">
      <c r="A110" s="39"/>
      <c r="B110" s="45"/>
      <c r="C110" s="321" t="s">
        <v>1</v>
      </c>
      <c r="D110" s="321" t="s">
        <v>459</v>
      </c>
      <c r="E110" s="18" t="s">
        <v>1</v>
      </c>
      <c r="F110" s="322">
        <v>89.087000000000003</v>
      </c>
      <c r="G110" s="39"/>
      <c r="H110" s="45"/>
    </row>
    <row r="111" s="2" customFormat="1" ht="16.8" customHeight="1">
      <c r="A111" s="39"/>
      <c r="B111" s="45"/>
      <c r="C111" s="321" t="s">
        <v>416</v>
      </c>
      <c r="D111" s="321" t="s">
        <v>150</v>
      </c>
      <c r="E111" s="18" t="s">
        <v>1</v>
      </c>
      <c r="F111" s="322">
        <v>299.35599999999999</v>
      </c>
      <c r="G111" s="39"/>
      <c r="H111" s="45"/>
    </row>
    <row r="112" s="2" customFormat="1" ht="16.8" customHeight="1">
      <c r="A112" s="39"/>
      <c r="B112" s="45"/>
      <c r="C112" s="323" t="s">
        <v>989</v>
      </c>
      <c r="D112" s="39"/>
      <c r="E112" s="39"/>
      <c r="F112" s="39"/>
      <c r="G112" s="39"/>
      <c r="H112" s="45"/>
    </row>
    <row r="113" s="2" customFormat="1">
      <c r="A113" s="39"/>
      <c r="B113" s="45"/>
      <c r="C113" s="321" t="s">
        <v>455</v>
      </c>
      <c r="D113" s="321" t="s">
        <v>456</v>
      </c>
      <c r="E113" s="18" t="s">
        <v>158</v>
      </c>
      <c r="F113" s="322">
        <v>299.35599999999999</v>
      </c>
      <c r="G113" s="39"/>
      <c r="H113" s="45"/>
    </row>
    <row r="114" s="2" customFormat="1" ht="16.8" customHeight="1">
      <c r="A114" s="39"/>
      <c r="B114" s="45"/>
      <c r="C114" s="321" t="s">
        <v>551</v>
      </c>
      <c r="D114" s="321" t="s">
        <v>552</v>
      </c>
      <c r="E114" s="18" t="s">
        <v>158</v>
      </c>
      <c r="F114" s="322">
        <v>418.22399999999999</v>
      </c>
      <c r="G114" s="39"/>
      <c r="H114" s="45"/>
    </row>
    <row r="115" s="2" customFormat="1" ht="16.8" customHeight="1">
      <c r="A115" s="39"/>
      <c r="B115" s="45"/>
      <c r="C115" s="317" t="s">
        <v>418</v>
      </c>
      <c r="D115" s="318" t="s">
        <v>1</v>
      </c>
      <c r="E115" s="319" t="s">
        <v>1</v>
      </c>
      <c r="F115" s="320">
        <v>4.2000000000000002</v>
      </c>
      <c r="G115" s="39"/>
      <c r="H115" s="45"/>
    </row>
    <row r="116" s="2" customFormat="1" ht="16.8" customHeight="1">
      <c r="A116" s="39"/>
      <c r="B116" s="45"/>
      <c r="C116" s="321" t="s">
        <v>1</v>
      </c>
      <c r="D116" s="321" t="s">
        <v>463</v>
      </c>
      <c r="E116" s="18" t="s">
        <v>1</v>
      </c>
      <c r="F116" s="322">
        <v>0</v>
      </c>
      <c r="G116" s="39"/>
      <c r="H116" s="45"/>
    </row>
    <row r="117" s="2" customFormat="1" ht="16.8" customHeight="1">
      <c r="A117" s="39"/>
      <c r="B117" s="45"/>
      <c r="C117" s="321" t="s">
        <v>1</v>
      </c>
      <c r="D117" s="321" t="s">
        <v>464</v>
      </c>
      <c r="E117" s="18" t="s">
        <v>1</v>
      </c>
      <c r="F117" s="322">
        <v>2.0249999999999999</v>
      </c>
      <c r="G117" s="39"/>
      <c r="H117" s="45"/>
    </row>
    <row r="118" s="2" customFormat="1" ht="16.8" customHeight="1">
      <c r="A118" s="39"/>
      <c r="B118" s="45"/>
      <c r="C118" s="321" t="s">
        <v>1</v>
      </c>
      <c r="D118" s="321" t="s">
        <v>465</v>
      </c>
      <c r="E118" s="18" t="s">
        <v>1</v>
      </c>
      <c r="F118" s="322">
        <v>1.575</v>
      </c>
      <c r="G118" s="39"/>
      <c r="H118" s="45"/>
    </row>
    <row r="119" s="2" customFormat="1" ht="16.8" customHeight="1">
      <c r="A119" s="39"/>
      <c r="B119" s="45"/>
      <c r="C119" s="321" t="s">
        <v>1</v>
      </c>
      <c r="D119" s="321" t="s">
        <v>467</v>
      </c>
      <c r="E119" s="18" t="s">
        <v>1</v>
      </c>
      <c r="F119" s="322">
        <v>0</v>
      </c>
      <c r="G119" s="39"/>
      <c r="H119" s="45"/>
    </row>
    <row r="120" s="2" customFormat="1" ht="16.8" customHeight="1">
      <c r="A120" s="39"/>
      <c r="B120" s="45"/>
      <c r="C120" s="321" t="s">
        <v>1</v>
      </c>
      <c r="D120" s="321" t="s">
        <v>468</v>
      </c>
      <c r="E120" s="18" t="s">
        <v>1</v>
      </c>
      <c r="F120" s="322">
        <v>0.59999999999999998</v>
      </c>
      <c r="G120" s="39"/>
      <c r="H120" s="45"/>
    </row>
    <row r="121" s="2" customFormat="1" ht="16.8" customHeight="1">
      <c r="A121" s="39"/>
      <c r="B121" s="45"/>
      <c r="C121" s="321" t="s">
        <v>418</v>
      </c>
      <c r="D121" s="321" t="s">
        <v>150</v>
      </c>
      <c r="E121" s="18" t="s">
        <v>1</v>
      </c>
      <c r="F121" s="322">
        <v>4.2000000000000002</v>
      </c>
      <c r="G121" s="39"/>
      <c r="H121" s="45"/>
    </row>
    <row r="122" s="2" customFormat="1" ht="16.8" customHeight="1">
      <c r="A122" s="39"/>
      <c r="B122" s="45"/>
      <c r="C122" s="323" t="s">
        <v>989</v>
      </c>
      <c r="D122" s="39"/>
      <c r="E122" s="39"/>
      <c r="F122" s="39"/>
      <c r="G122" s="39"/>
      <c r="H122" s="45"/>
    </row>
    <row r="123" s="2" customFormat="1" ht="16.8" customHeight="1">
      <c r="A123" s="39"/>
      <c r="B123" s="45"/>
      <c r="C123" s="321" t="s">
        <v>460</v>
      </c>
      <c r="D123" s="321" t="s">
        <v>461</v>
      </c>
      <c r="E123" s="18" t="s">
        <v>158</v>
      </c>
      <c r="F123" s="322">
        <v>4.2000000000000002</v>
      </c>
      <c r="G123" s="39"/>
      <c r="H123" s="45"/>
    </row>
    <row r="124" s="2" customFormat="1" ht="16.8" customHeight="1">
      <c r="A124" s="39"/>
      <c r="B124" s="45"/>
      <c r="C124" s="321" t="s">
        <v>551</v>
      </c>
      <c r="D124" s="321" t="s">
        <v>552</v>
      </c>
      <c r="E124" s="18" t="s">
        <v>158</v>
      </c>
      <c r="F124" s="322">
        <v>418.22399999999999</v>
      </c>
      <c r="G124" s="39"/>
      <c r="H124" s="45"/>
    </row>
    <row r="125" s="2" customFormat="1" ht="16.8" customHeight="1">
      <c r="A125" s="39"/>
      <c r="B125" s="45"/>
      <c r="C125" s="317" t="s">
        <v>420</v>
      </c>
      <c r="D125" s="318" t="s">
        <v>1</v>
      </c>
      <c r="E125" s="319" t="s">
        <v>1</v>
      </c>
      <c r="F125" s="320">
        <v>45.450000000000003</v>
      </c>
      <c r="G125" s="39"/>
      <c r="H125" s="45"/>
    </row>
    <row r="126" s="2" customFormat="1" ht="16.8" customHeight="1">
      <c r="A126" s="39"/>
      <c r="B126" s="45"/>
      <c r="C126" s="321" t="s">
        <v>1</v>
      </c>
      <c r="D126" s="321" t="s">
        <v>463</v>
      </c>
      <c r="E126" s="18" t="s">
        <v>1</v>
      </c>
      <c r="F126" s="322">
        <v>0</v>
      </c>
      <c r="G126" s="39"/>
      <c r="H126" s="45"/>
    </row>
    <row r="127" s="2" customFormat="1" ht="16.8" customHeight="1">
      <c r="A127" s="39"/>
      <c r="B127" s="45"/>
      <c r="C127" s="321" t="s">
        <v>1</v>
      </c>
      <c r="D127" s="321" t="s">
        <v>472</v>
      </c>
      <c r="E127" s="18" t="s">
        <v>1</v>
      </c>
      <c r="F127" s="322">
        <v>6.9749999999999996</v>
      </c>
      <c r="G127" s="39"/>
      <c r="H127" s="45"/>
    </row>
    <row r="128" s="2" customFormat="1" ht="16.8" customHeight="1">
      <c r="A128" s="39"/>
      <c r="B128" s="45"/>
      <c r="C128" s="321" t="s">
        <v>1</v>
      </c>
      <c r="D128" s="321" t="s">
        <v>473</v>
      </c>
      <c r="E128" s="18" t="s">
        <v>1</v>
      </c>
      <c r="F128" s="322">
        <v>4.2750000000000004</v>
      </c>
      <c r="G128" s="39"/>
      <c r="H128" s="45"/>
    </row>
    <row r="129" s="2" customFormat="1" ht="16.8" customHeight="1">
      <c r="A129" s="39"/>
      <c r="B129" s="45"/>
      <c r="C129" s="321" t="s">
        <v>1</v>
      </c>
      <c r="D129" s="321" t="s">
        <v>467</v>
      </c>
      <c r="E129" s="18" t="s">
        <v>1</v>
      </c>
      <c r="F129" s="322">
        <v>0</v>
      </c>
      <c r="G129" s="39"/>
      <c r="H129" s="45"/>
    </row>
    <row r="130" s="2" customFormat="1" ht="16.8" customHeight="1">
      <c r="A130" s="39"/>
      <c r="B130" s="45"/>
      <c r="C130" s="321" t="s">
        <v>1</v>
      </c>
      <c r="D130" s="321" t="s">
        <v>474</v>
      </c>
      <c r="E130" s="18" t="s">
        <v>1</v>
      </c>
      <c r="F130" s="322">
        <v>2</v>
      </c>
      <c r="G130" s="39"/>
      <c r="H130" s="45"/>
    </row>
    <row r="131" s="2" customFormat="1" ht="16.8" customHeight="1">
      <c r="A131" s="39"/>
      <c r="B131" s="45"/>
      <c r="C131" s="321" t="s">
        <v>1</v>
      </c>
      <c r="D131" s="321" t="s">
        <v>475</v>
      </c>
      <c r="E131" s="18" t="s">
        <v>1</v>
      </c>
      <c r="F131" s="322">
        <v>1.3</v>
      </c>
      <c r="G131" s="39"/>
      <c r="H131" s="45"/>
    </row>
    <row r="132" s="2" customFormat="1" ht="16.8" customHeight="1">
      <c r="A132" s="39"/>
      <c r="B132" s="45"/>
      <c r="C132" s="321" t="s">
        <v>1</v>
      </c>
      <c r="D132" s="321" t="s">
        <v>476</v>
      </c>
      <c r="E132" s="18" t="s">
        <v>1</v>
      </c>
      <c r="F132" s="322">
        <v>1.3999999999999999</v>
      </c>
      <c r="G132" s="39"/>
      <c r="H132" s="45"/>
    </row>
    <row r="133" s="2" customFormat="1" ht="16.8" customHeight="1">
      <c r="A133" s="39"/>
      <c r="B133" s="45"/>
      <c r="C133" s="321" t="s">
        <v>1</v>
      </c>
      <c r="D133" s="321" t="s">
        <v>477</v>
      </c>
      <c r="E133" s="18" t="s">
        <v>1</v>
      </c>
      <c r="F133" s="322">
        <v>1.2</v>
      </c>
      <c r="G133" s="39"/>
      <c r="H133" s="45"/>
    </row>
    <row r="134" s="2" customFormat="1" ht="16.8" customHeight="1">
      <c r="A134" s="39"/>
      <c r="B134" s="45"/>
      <c r="C134" s="321" t="s">
        <v>1</v>
      </c>
      <c r="D134" s="321" t="s">
        <v>478</v>
      </c>
      <c r="E134" s="18" t="s">
        <v>1</v>
      </c>
      <c r="F134" s="322">
        <v>1.6000000000000001</v>
      </c>
      <c r="G134" s="39"/>
      <c r="H134" s="45"/>
    </row>
    <row r="135" s="2" customFormat="1" ht="16.8" customHeight="1">
      <c r="A135" s="39"/>
      <c r="B135" s="45"/>
      <c r="C135" s="321" t="s">
        <v>1</v>
      </c>
      <c r="D135" s="321" t="s">
        <v>479</v>
      </c>
      <c r="E135" s="18" t="s">
        <v>1</v>
      </c>
      <c r="F135" s="322">
        <v>1.2</v>
      </c>
      <c r="G135" s="39"/>
      <c r="H135" s="45"/>
    </row>
    <row r="136" s="2" customFormat="1" ht="16.8" customHeight="1">
      <c r="A136" s="39"/>
      <c r="B136" s="45"/>
      <c r="C136" s="321" t="s">
        <v>1</v>
      </c>
      <c r="D136" s="321" t="s">
        <v>480</v>
      </c>
      <c r="E136" s="18" t="s">
        <v>1</v>
      </c>
      <c r="F136" s="322">
        <v>0</v>
      </c>
      <c r="G136" s="39"/>
      <c r="H136" s="45"/>
    </row>
    <row r="137" s="2" customFormat="1" ht="16.8" customHeight="1">
      <c r="A137" s="39"/>
      <c r="B137" s="45"/>
      <c r="C137" s="321" t="s">
        <v>1</v>
      </c>
      <c r="D137" s="321" t="s">
        <v>481</v>
      </c>
      <c r="E137" s="18" t="s">
        <v>1</v>
      </c>
      <c r="F137" s="322">
        <v>2.25</v>
      </c>
      <c r="G137" s="39"/>
      <c r="H137" s="45"/>
    </row>
    <row r="138" s="2" customFormat="1" ht="16.8" customHeight="1">
      <c r="A138" s="39"/>
      <c r="B138" s="45"/>
      <c r="C138" s="321" t="s">
        <v>1</v>
      </c>
      <c r="D138" s="321" t="s">
        <v>482</v>
      </c>
      <c r="E138" s="18" t="s">
        <v>1</v>
      </c>
      <c r="F138" s="322">
        <v>2.25</v>
      </c>
      <c r="G138" s="39"/>
      <c r="H138" s="45"/>
    </row>
    <row r="139" s="2" customFormat="1" ht="16.8" customHeight="1">
      <c r="A139" s="39"/>
      <c r="B139" s="45"/>
      <c r="C139" s="321" t="s">
        <v>1</v>
      </c>
      <c r="D139" s="321" t="s">
        <v>483</v>
      </c>
      <c r="E139" s="18" t="s">
        <v>1</v>
      </c>
      <c r="F139" s="322">
        <v>2.25</v>
      </c>
      <c r="G139" s="39"/>
      <c r="H139" s="45"/>
    </row>
    <row r="140" s="2" customFormat="1" ht="16.8" customHeight="1">
      <c r="A140" s="39"/>
      <c r="B140" s="45"/>
      <c r="C140" s="321" t="s">
        <v>1</v>
      </c>
      <c r="D140" s="321" t="s">
        <v>484</v>
      </c>
      <c r="E140" s="18" t="s">
        <v>1</v>
      </c>
      <c r="F140" s="322">
        <v>2.25</v>
      </c>
      <c r="G140" s="39"/>
      <c r="H140" s="45"/>
    </row>
    <row r="141" s="2" customFormat="1" ht="16.8" customHeight="1">
      <c r="A141" s="39"/>
      <c r="B141" s="45"/>
      <c r="C141" s="321" t="s">
        <v>1</v>
      </c>
      <c r="D141" s="321" t="s">
        <v>485</v>
      </c>
      <c r="E141" s="18" t="s">
        <v>1</v>
      </c>
      <c r="F141" s="322">
        <v>2.25</v>
      </c>
      <c r="G141" s="39"/>
      <c r="H141" s="45"/>
    </row>
    <row r="142" s="2" customFormat="1" ht="16.8" customHeight="1">
      <c r="A142" s="39"/>
      <c r="B142" s="45"/>
      <c r="C142" s="321" t="s">
        <v>1</v>
      </c>
      <c r="D142" s="321" t="s">
        <v>486</v>
      </c>
      <c r="E142" s="18" t="s">
        <v>1</v>
      </c>
      <c r="F142" s="322">
        <v>2.25</v>
      </c>
      <c r="G142" s="39"/>
      <c r="H142" s="45"/>
    </row>
    <row r="143" s="2" customFormat="1" ht="16.8" customHeight="1">
      <c r="A143" s="39"/>
      <c r="B143" s="45"/>
      <c r="C143" s="321" t="s">
        <v>1</v>
      </c>
      <c r="D143" s="321" t="s">
        <v>487</v>
      </c>
      <c r="E143" s="18" t="s">
        <v>1</v>
      </c>
      <c r="F143" s="322">
        <v>0</v>
      </c>
      <c r="G143" s="39"/>
      <c r="H143" s="45"/>
    </row>
    <row r="144" s="2" customFormat="1" ht="16.8" customHeight="1">
      <c r="A144" s="39"/>
      <c r="B144" s="45"/>
      <c r="C144" s="321" t="s">
        <v>1</v>
      </c>
      <c r="D144" s="321" t="s">
        <v>488</v>
      </c>
      <c r="E144" s="18" t="s">
        <v>1</v>
      </c>
      <c r="F144" s="322">
        <v>1.5</v>
      </c>
      <c r="G144" s="39"/>
      <c r="H144" s="45"/>
    </row>
    <row r="145" s="2" customFormat="1" ht="16.8" customHeight="1">
      <c r="A145" s="39"/>
      <c r="B145" s="45"/>
      <c r="C145" s="321" t="s">
        <v>1</v>
      </c>
      <c r="D145" s="321" t="s">
        <v>489</v>
      </c>
      <c r="E145" s="18" t="s">
        <v>1</v>
      </c>
      <c r="F145" s="322">
        <v>1.5</v>
      </c>
      <c r="G145" s="39"/>
      <c r="H145" s="45"/>
    </row>
    <row r="146" s="2" customFormat="1" ht="16.8" customHeight="1">
      <c r="A146" s="39"/>
      <c r="B146" s="45"/>
      <c r="C146" s="321" t="s">
        <v>1</v>
      </c>
      <c r="D146" s="321" t="s">
        <v>490</v>
      </c>
      <c r="E146" s="18" t="s">
        <v>1</v>
      </c>
      <c r="F146" s="322">
        <v>1.5</v>
      </c>
      <c r="G146" s="39"/>
      <c r="H146" s="45"/>
    </row>
    <row r="147" s="2" customFormat="1" ht="16.8" customHeight="1">
      <c r="A147" s="39"/>
      <c r="B147" s="45"/>
      <c r="C147" s="321" t="s">
        <v>1</v>
      </c>
      <c r="D147" s="321" t="s">
        <v>491</v>
      </c>
      <c r="E147" s="18" t="s">
        <v>1</v>
      </c>
      <c r="F147" s="322">
        <v>1.5</v>
      </c>
      <c r="G147" s="39"/>
      <c r="H147" s="45"/>
    </row>
    <row r="148" s="2" customFormat="1" ht="16.8" customHeight="1">
      <c r="A148" s="39"/>
      <c r="B148" s="45"/>
      <c r="C148" s="321" t="s">
        <v>1</v>
      </c>
      <c r="D148" s="321" t="s">
        <v>492</v>
      </c>
      <c r="E148" s="18" t="s">
        <v>1</v>
      </c>
      <c r="F148" s="322">
        <v>1.5</v>
      </c>
      <c r="G148" s="39"/>
      <c r="H148" s="45"/>
    </row>
    <row r="149" s="2" customFormat="1" ht="16.8" customHeight="1">
      <c r="A149" s="39"/>
      <c r="B149" s="45"/>
      <c r="C149" s="321" t="s">
        <v>1</v>
      </c>
      <c r="D149" s="321" t="s">
        <v>493</v>
      </c>
      <c r="E149" s="18" t="s">
        <v>1</v>
      </c>
      <c r="F149" s="322">
        <v>1.5</v>
      </c>
      <c r="G149" s="39"/>
      <c r="H149" s="45"/>
    </row>
    <row r="150" s="2" customFormat="1" ht="16.8" customHeight="1">
      <c r="A150" s="39"/>
      <c r="B150" s="45"/>
      <c r="C150" s="321" t="s">
        <v>1</v>
      </c>
      <c r="D150" s="321" t="s">
        <v>494</v>
      </c>
      <c r="E150" s="18" t="s">
        <v>1</v>
      </c>
      <c r="F150" s="322">
        <v>1.5</v>
      </c>
      <c r="G150" s="39"/>
      <c r="H150" s="45"/>
    </row>
    <row r="151" s="2" customFormat="1" ht="16.8" customHeight="1">
      <c r="A151" s="39"/>
      <c r="B151" s="45"/>
      <c r="C151" s="321" t="s">
        <v>1</v>
      </c>
      <c r="D151" s="321" t="s">
        <v>495</v>
      </c>
      <c r="E151" s="18" t="s">
        <v>1</v>
      </c>
      <c r="F151" s="322">
        <v>1.5</v>
      </c>
      <c r="G151" s="39"/>
      <c r="H151" s="45"/>
    </row>
    <row r="152" s="2" customFormat="1" ht="16.8" customHeight="1">
      <c r="A152" s="39"/>
      <c r="B152" s="45"/>
      <c r="C152" s="321" t="s">
        <v>420</v>
      </c>
      <c r="D152" s="321" t="s">
        <v>150</v>
      </c>
      <c r="E152" s="18" t="s">
        <v>1</v>
      </c>
      <c r="F152" s="322">
        <v>45.450000000000003</v>
      </c>
      <c r="G152" s="39"/>
      <c r="H152" s="45"/>
    </row>
    <row r="153" s="2" customFormat="1" ht="16.8" customHeight="1">
      <c r="A153" s="39"/>
      <c r="B153" s="45"/>
      <c r="C153" s="323" t="s">
        <v>989</v>
      </c>
      <c r="D153" s="39"/>
      <c r="E153" s="39"/>
      <c r="F153" s="39"/>
      <c r="G153" s="39"/>
      <c r="H153" s="45"/>
    </row>
    <row r="154" s="2" customFormat="1" ht="16.8" customHeight="1">
      <c r="A154" s="39"/>
      <c r="B154" s="45"/>
      <c r="C154" s="321" t="s">
        <v>469</v>
      </c>
      <c r="D154" s="321" t="s">
        <v>470</v>
      </c>
      <c r="E154" s="18" t="s">
        <v>158</v>
      </c>
      <c r="F154" s="322">
        <v>45.450000000000003</v>
      </c>
      <c r="G154" s="39"/>
      <c r="H154" s="45"/>
    </row>
    <row r="155" s="2" customFormat="1" ht="16.8" customHeight="1">
      <c r="A155" s="39"/>
      <c r="B155" s="45"/>
      <c r="C155" s="321" t="s">
        <v>542</v>
      </c>
      <c r="D155" s="321" t="s">
        <v>543</v>
      </c>
      <c r="E155" s="18" t="s">
        <v>158</v>
      </c>
      <c r="F155" s="322">
        <v>45.450000000000003</v>
      </c>
      <c r="G155" s="39"/>
      <c r="H155" s="45"/>
    </row>
    <row r="156" s="2" customFormat="1" ht="16.8" customHeight="1">
      <c r="A156" s="39"/>
      <c r="B156" s="45"/>
      <c r="C156" s="321" t="s">
        <v>551</v>
      </c>
      <c r="D156" s="321" t="s">
        <v>552</v>
      </c>
      <c r="E156" s="18" t="s">
        <v>158</v>
      </c>
      <c r="F156" s="322">
        <v>418.22399999999999</v>
      </c>
      <c r="G156" s="39"/>
      <c r="H156" s="45"/>
    </row>
    <row r="157" s="2" customFormat="1" ht="16.8" customHeight="1">
      <c r="A157" s="39"/>
      <c r="B157" s="45"/>
      <c r="C157" s="317" t="s">
        <v>572</v>
      </c>
      <c r="D157" s="318" t="s">
        <v>1</v>
      </c>
      <c r="E157" s="319" t="s">
        <v>1</v>
      </c>
      <c r="F157" s="320">
        <v>182.59399999999999</v>
      </c>
      <c r="G157" s="39"/>
      <c r="H157" s="45"/>
    </row>
    <row r="158" s="2" customFormat="1" ht="16.8" customHeight="1">
      <c r="A158" s="39"/>
      <c r="B158" s="45"/>
      <c r="C158" s="321" t="s">
        <v>1</v>
      </c>
      <c r="D158" s="321" t="s">
        <v>560</v>
      </c>
      <c r="E158" s="18" t="s">
        <v>1</v>
      </c>
      <c r="F158" s="322">
        <v>0</v>
      </c>
      <c r="G158" s="39"/>
      <c r="H158" s="45"/>
    </row>
    <row r="159" s="2" customFormat="1" ht="16.8" customHeight="1">
      <c r="A159" s="39"/>
      <c r="B159" s="45"/>
      <c r="C159" s="321" t="s">
        <v>1</v>
      </c>
      <c r="D159" s="321" t="s">
        <v>487</v>
      </c>
      <c r="E159" s="18" t="s">
        <v>1</v>
      </c>
      <c r="F159" s="322">
        <v>0</v>
      </c>
      <c r="G159" s="39"/>
      <c r="H159" s="45"/>
    </row>
    <row r="160" s="2" customFormat="1" ht="16.8" customHeight="1">
      <c r="A160" s="39"/>
      <c r="B160" s="45"/>
      <c r="C160" s="321" t="s">
        <v>1</v>
      </c>
      <c r="D160" s="321" t="s">
        <v>561</v>
      </c>
      <c r="E160" s="18" t="s">
        <v>1</v>
      </c>
      <c r="F160" s="322">
        <v>1.206</v>
      </c>
      <c r="G160" s="39"/>
      <c r="H160" s="45"/>
    </row>
    <row r="161" s="2" customFormat="1" ht="16.8" customHeight="1">
      <c r="A161" s="39"/>
      <c r="B161" s="45"/>
      <c r="C161" s="321" t="s">
        <v>1</v>
      </c>
      <c r="D161" s="321" t="s">
        <v>562</v>
      </c>
      <c r="E161" s="18" t="s">
        <v>1</v>
      </c>
      <c r="F161" s="322">
        <v>1.206</v>
      </c>
      <c r="G161" s="39"/>
      <c r="H161" s="45"/>
    </row>
    <row r="162" s="2" customFormat="1" ht="16.8" customHeight="1">
      <c r="A162" s="39"/>
      <c r="B162" s="45"/>
      <c r="C162" s="321" t="s">
        <v>1</v>
      </c>
      <c r="D162" s="321" t="s">
        <v>563</v>
      </c>
      <c r="E162" s="18" t="s">
        <v>1</v>
      </c>
      <c r="F162" s="322">
        <v>1.206</v>
      </c>
      <c r="G162" s="39"/>
      <c r="H162" s="45"/>
    </row>
    <row r="163" s="2" customFormat="1" ht="16.8" customHeight="1">
      <c r="A163" s="39"/>
      <c r="B163" s="45"/>
      <c r="C163" s="321" t="s">
        <v>1</v>
      </c>
      <c r="D163" s="321" t="s">
        <v>564</v>
      </c>
      <c r="E163" s="18" t="s">
        <v>1</v>
      </c>
      <c r="F163" s="322">
        <v>1.206</v>
      </c>
      <c r="G163" s="39"/>
      <c r="H163" s="45"/>
    </row>
    <row r="164" s="2" customFormat="1" ht="16.8" customHeight="1">
      <c r="A164" s="39"/>
      <c r="B164" s="45"/>
      <c r="C164" s="321" t="s">
        <v>1</v>
      </c>
      <c r="D164" s="321" t="s">
        <v>565</v>
      </c>
      <c r="E164" s="18" t="s">
        <v>1</v>
      </c>
      <c r="F164" s="322">
        <v>1.206</v>
      </c>
      <c r="G164" s="39"/>
      <c r="H164" s="45"/>
    </row>
    <row r="165" s="2" customFormat="1" ht="16.8" customHeight="1">
      <c r="A165" s="39"/>
      <c r="B165" s="45"/>
      <c r="C165" s="321" t="s">
        <v>1</v>
      </c>
      <c r="D165" s="321" t="s">
        <v>566</v>
      </c>
      <c r="E165" s="18" t="s">
        <v>1</v>
      </c>
      <c r="F165" s="322">
        <v>1.206</v>
      </c>
      <c r="G165" s="39"/>
      <c r="H165" s="45"/>
    </row>
    <row r="166" s="2" customFormat="1" ht="16.8" customHeight="1">
      <c r="A166" s="39"/>
      <c r="B166" s="45"/>
      <c r="C166" s="321" t="s">
        <v>1</v>
      </c>
      <c r="D166" s="321" t="s">
        <v>567</v>
      </c>
      <c r="E166" s="18" t="s">
        <v>1</v>
      </c>
      <c r="F166" s="322">
        <v>1.206</v>
      </c>
      <c r="G166" s="39"/>
      <c r="H166" s="45"/>
    </row>
    <row r="167" s="2" customFormat="1" ht="16.8" customHeight="1">
      <c r="A167" s="39"/>
      <c r="B167" s="45"/>
      <c r="C167" s="321" t="s">
        <v>1</v>
      </c>
      <c r="D167" s="321" t="s">
        <v>568</v>
      </c>
      <c r="E167" s="18" t="s">
        <v>1</v>
      </c>
      <c r="F167" s="322">
        <v>1.206</v>
      </c>
      <c r="G167" s="39"/>
      <c r="H167" s="45"/>
    </row>
    <row r="168" s="2" customFormat="1" ht="16.8" customHeight="1">
      <c r="A168" s="39"/>
      <c r="B168" s="45"/>
      <c r="C168" s="321" t="s">
        <v>1</v>
      </c>
      <c r="D168" s="321" t="s">
        <v>569</v>
      </c>
      <c r="E168" s="18" t="s">
        <v>1</v>
      </c>
      <c r="F168" s="322">
        <v>105.134</v>
      </c>
      <c r="G168" s="39"/>
      <c r="H168" s="45"/>
    </row>
    <row r="169" s="2" customFormat="1" ht="16.8" customHeight="1">
      <c r="A169" s="39"/>
      <c r="B169" s="45"/>
      <c r="C169" s="321" t="s">
        <v>1</v>
      </c>
      <c r="D169" s="321" t="s">
        <v>570</v>
      </c>
      <c r="E169" s="18" t="s">
        <v>1</v>
      </c>
      <c r="F169" s="322">
        <v>52.404000000000003</v>
      </c>
      <c r="G169" s="39"/>
      <c r="H169" s="45"/>
    </row>
    <row r="170" s="2" customFormat="1" ht="16.8" customHeight="1">
      <c r="A170" s="39"/>
      <c r="B170" s="45"/>
      <c r="C170" s="321" t="s">
        <v>1</v>
      </c>
      <c r="D170" s="321" t="s">
        <v>571</v>
      </c>
      <c r="E170" s="18" t="s">
        <v>1</v>
      </c>
      <c r="F170" s="322">
        <v>15.408</v>
      </c>
      <c r="G170" s="39"/>
      <c r="H170" s="45"/>
    </row>
    <row r="171" s="2" customFormat="1" ht="16.8" customHeight="1">
      <c r="A171" s="39"/>
      <c r="B171" s="45"/>
      <c r="C171" s="321" t="s">
        <v>572</v>
      </c>
      <c r="D171" s="321" t="s">
        <v>466</v>
      </c>
      <c r="E171" s="18" t="s">
        <v>1</v>
      </c>
      <c r="F171" s="322">
        <v>182.59399999999999</v>
      </c>
      <c r="G171" s="39"/>
      <c r="H171" s="45"/>
    </row>
    <row r="172" s="2" customFormat="1" ht="16.8" customHeight="1">
      <c r="A172" s="39"/>
      <c r="B172" s="45"/>
      <c r="C172" s="317" t="s">
        <v>422</v>
      </c>
      <c r="D172" s="318" t="s">
        <v>1</v>
      </c>
      <c r="E172" s="319" t="s">
        <v>1</v>
      </c>
      <c r="F172" s="320">
        <v>33.447000000000003</v>
      </c>
      <c r="G172" s="39"/>
      <c r="H172" s="45"/>
    </row>
    <row r="173" s="2" customFormat="1" ht="16.8" customHeight="1">
      <c r="A173" s="39"/>
      <c r="B173" s="45"/>
      <c r="C173" s="321" t="s">
        <v>1</v>
      </c>
      <c r="D173" s="321" t="s">
        <v>573</v>
      </c>
      <c r="E173" s="18" t="s">
        <v>1</v>
      </c>
      <c r="F173" s="322">
        <v>0</v>
      </c>
      <c r="G173" s="39"/>
      <c r="H173" s="45"/>
    </row>
    <row r="174" s="2" customFormat="1" ht="16.8" customHeight="1">
      <c r="A174" s="39"/>
      <c r="B174" s="45"/>
      <c r="C174" s="321" t="s">
        <v>1</v>
      </c>
      <c r="D174" s="321" t="s">
        <v>432</v>
      </c>
      <c r="E174" s="18" t="s">
        <v>1</v>
      </c>
      <c r="F174" s="322">
        <v>0</v>
      </c>
      <c r="G174" s="39"/>
      <c r="H174" s="45"/>
    </row>
    <row r="175" s="2" customFormat="1" ht="16.8" customHeight="1">
      <c r="A175" s="39"/>
      <c r="B175" s="45"/>
      <c r="C175" s="321" t="s">
        <v>1</v>
      </c>
      <c r="D175" s="321" t="s">
        <v>574</v>
      </c>
      <c r="E175" s="18" t="s">
        <v>1</v>
      </c>
      <c r="F175" s="322">
        <v>0.33600000000000002</v>
      </c>
      <c r="G175" s="39"/>
      <c r="H175" s="45"/>
    </row>
    <row r="176" s="2" customFormat="1" ht="16.8" customHeight="1">
      <c r="A176" s="39"/>
      <c r="B176" s="45"/>
      <c r="C176" s="321" t="s">
        <v>1</v>
      </c>
      <c r="D176" s="321" t="s">
        <v>575</v>
      </c>
      <c r="E176" s="18" t="s">
        <v>1</v>
      </c>
      <c r="F176" s="322">
        <v>2.028</v>
      </c>
      <c r="G176" s="39"/>
      <c r="H176" s="45"/>
    </row>
    <row r="177" s="2" customFormat="1" ht="16.8" customHeight="1">
      <c r="A177" s="39"/>
      <c r="B177" s="45"/>
      <c r="C177" s="321" t="s">
        <v>1</v>
      </c>
      <c r="D177" s="321" t="s">
        <v>576</v>
      </c>
      <c r="E177" s="18" t="s">
        <v>1</v>
      </c>
      <c r="F177" s="322">
        <v>1.292</v>
      </c>
      <c r="G177" s="39"/>
      <c r="H177" s="45"/>
    </row>
    <row r="178" s="2" customFormat="1" ht="16.8" customHeight="1">
      <c r="A178" s="39"/>
      <c r="B178" s="45"/>
      <c r="C178" s="321" t="s">
        <v>1</v>
      </c>
      <c r="D178" s="321" t="s">
        <v>577</v>
      </c>
      <c r="E178" s="18" t="s">
        <v>1</v>
      </c>
      <c r="F178" s="322">
        <v>1.0800000000000001</v>
      </c>
      <c r="G178" s="39"/>
      <c r="H178" s="45"/>
    </row>
    <row r="179" s="2" customFormat="1" ht="16.8" customHeight="1">
      <c r="A179" s="39"/>
      <c r="B179" s="45"/>
      <c r="C179" s="321" t="s">
        <v>1</v>
      </c>
      <c r="D179" s="321" t="s">
        <v>578</v>
      </c>
      <c r="E179" s="18" t="s">
        <v>1</v>
      </c>
      <c r="F179" s="322">
        <v>1.292</v>
      </c>
      <c r="G179" s="39"/>
      <c r="H179" s="45"/>
    </row>
    <row r="180" s="2" customFormat="1" ht="16.8" customHeight="1">
      <c r="A180" s="39"/>
      <c r="B180" s="45"/>
      <c r="C180" s="321" t="s">
        <v>1</v>
      </c>
      <c r="D180" s="321" t="s">
        <v>579</v>
      </c>
      <c r="E180" s="18" t="s">
        <v>1</v>
      </c>
      <c r="F180" s="322">
        <v>0.78000000000000003</v>
      </c>
      <c r="G180" s="39"/>
      <c r="H180" s="45"/>
    </row>
    <row r="181" s="2" customFormat="1" ht="16.8" customHeight="1">
      <c r="A181" s="39"/>
      <c r="B181" s="45"/>
      <c r="C181" s="321" t="s">
        <v>1</v>
      </c>
      <c r="D181" s="321" t="s">
        <v>580</v>
      </c>
      <c r="E181" s="18" t="s">
        <v>1</v>
      </c>
      <c r="F181" s="322">
        <v>0.88400000000000001</v>
      </c>
      <c r="G181" s="39"/>
      <c r="H181" s="45"/>
    </row>
    <row r="182" s="2" customFormat="1" ht="16.8" customHeight="1">
      <c r="A182" s="39"/>
      <c r="B182" s="45"/>
      <c r="C182" s="321" t="s">
        <v>1</v>
      </c>
      <c r="D182" s="321" t="s">
        <v>581</v>
      </c>
      <c r="E182" s="18" t="s">
        <v>1</v>
      </c>
      <c r="F182" s="322">
        <v>1.28</v>
      </c>
      <c r="G182" s="39"/>
      <c r="H182" s="45"/>
    </row>
    <row r="183" s="2" customFormat="1" ht="16.8" customHeight="1">
      <c r="A183" s="39"/>
      <c r="B183" s="45"/>
      <c r="C183" s="321" t="s">
        <v>1</v>
      </c>
      <c r="D183" s="321" t="s">
        <v>582</v>
      </c>
      <c r="E183" s="18" t="s">
        <v>1</v>
      </c>
      <c r="F183" s="322">
        <v>1.0800000000000001</v>
      </c>
      <c r="G183" s="39"/>
      <c r="H183" s="45"/>
    </row>
    <row r="184" s="2" customFormat="1" ht="16.8" customHeight="1">
      <c r="A184" s="39"/>
      <c r="B184" s="45"/>
      <c r="C184" s="321" t="s">
        <v>1</v>
      </c>
      <c r="D184" s="321" t="s">
        <v>583</v>
      </c>
      <c r="E184" s="18" t="s">
        <v>1</v>
      </c>
      <c r="F184" s="322">
        <v>2.2879999999999998</v>
      </c>
      <c r="G184" s="39"/>
      <c r="H184" s="45"/>
    </row>
    <row r="185" s="2" customFormat="1" ht="16.8" customHeight="1">
      <c r="A185" s="39"/>
      <c r="B185" s="45"/>
      <c r="C185" s="321" t="s">
        <v>1</v>
      </c>
      <c r="D185" s="321" t="s">
        <v>584</v>
      </c>
      <c r="E185" s="18" t="s">
        <v>1</v>
      </c>
      <c r="F185" s="322">
        <v>0.624</v>
      </c>
      <c r="G185" s="39"/>
      <c r="H185" s="45"/>
    </row>
    <row r="186" s="2" customFormat="1" ht="16.8" customHeight="1">
      <c r="A186" s="39"/>
      <c r="B186" s="45"/>
      <c r="C186" s="321" t="s">
        <v>1</v>
      </c>
      <c r="D186" s="321" t="s">
        <v>463</v>
      </c>
      <c r="E186" s="18" t="s">
        <v>1</v>
      </c>
      <c r="F186" s="322">
        <v>0</v>
      </c>
      <c r="G186" s="39"/>
      <c r="H186" s="45"/>
    </row>
    <row r="187" s="2" customFormat="1" ht="16.8" customHeight="1">
      <c r="A187" s="39"/>
      <c r="B187" s="45"/>
      <c r="C187" s="321" t="s">
        <v>1</v>
      </c>
      <c r="D187" s="321" t="s">
        <v>585</v>
      </c>
      <c r="E187" s="18" t="s">
        <v>1</v>
      </c>
      <c r="F187" s="322">
        <v>1.319</v>
      </c>
      <c r="G187" s="39"/>
      <c r="H187" s="45"/>
    </row>
    <row r="188" s="2" customFormat="1" ht="16.8" customHeight="1">
      <c r="A188" s="39"/>
      <c r="B188" s="45"/>
      <c r="C188" s="321" t="s">
        <v>1</v>
      </c>
      <c r="D188" s="321" t="s">
        <v>586</v>
      </c>
      <c r="E188" s="18" t="s">
        <v>1</v>
      </c>
      <c r="F188" s="322">
        <v>4.5419999999999998</v>
      </c>
      <c r="G188" s="39"/>
      <c r="H188" s="45"/>
    </row>
    <row r="189" s="2" customFormat="1" ht="16.8" customHeight="1">
      <c r="A189" s="39"/>
      <c r="B189" s="45"/>
      <c r="C189" s="321" t="s">
        <v>1</v>
      </c>
      <c r="D189" s="321" t="s">
        <v>587</v>
      </c>
      <c r="E189" s="18" t="s">
        <v>1</v>
      </c>
      <c r="F189" s="322">
        <v>2.7839999999999998</v>
      </c>
      <c r="G189" s="39"/>
      <c r="H189" s="45"/>
    </row>
    <row r="190" s="2" customFormat="1" ht="16.8" customHeight="1">
      <c r="A190" s="39"/>
      <c r="B190" s="45"/>
      <c r="C190" s="321" t="s">
        <v>1</v>
      </c>
      <c r="D190" s="321" t="s">
        <v>588</v>
      </c>
      <c r="E190" s="18" t="s">
        <v>1</v>
      </c>
      <c r="F190" s="322">
        <v>1.026</v>
      </c>
      <c r="G190" s="39"/>
      <c r="H190" s="45"/>
    </row>
    <row r="191" s="2" customFormat="1" ht="16.8" customHeight="1">
      <c r="A191" s="39"/>
      <c r="B191" s="45"/>
      <c r="C191" s="321" t="s">
        <v>1</v>
      </c>
      <c r="D191" s="321" t="s">
        <v>467</v>
      </c>
      <c r="E191" s="18" t="s">
        <v>1</v>
      </c>
      <c r="F191" s="322">
        <v>0</v>
      </c>
      <c r="G191" s="39"/>
      <c r="H191" s="45"/>
    </row>
    <row r="192" s="2" customFormat="1" ht="16.8" customHeight="1">
      <c r="A192" s="39"/>
      <c r="B192" s="45"/>
      <c r="C192" s="321" t="s">
        <v>1</v>
      </c>
      <c r="D192" s="321" t="s">
        <v>589</v>
      </c>
      <c r="E192" s="18" t="s">
        <v>1</v>
      </c>
      <c r="F192" s="322">
        <v>1.4350000000000001</v>
      </c>
      <c r="G192" s="39"/>
      <c r="H192" s="45"/>
    </row>
    <row r="193" s="2" customFormat="1" ht="16.8" customHeight="1">
      <c r="A193" s="39"/>
      <c r="B193" s="45"/>
      <c r="C193" s="321" t="s">
        <v>1</v>
      </c>
      <c r="D193" s="321" t="s">
        <v>590</v>
      </c>
      <c r="E193" s="18" t="s">
        <v>1</v>
      </c>
      <c r="F193" s="322">
        <v>0.93300000000000005</v>
      </c>
      <c r="G193" s="39"/>
      <c r="H193" s="45"/>
    </row>
    <row r="194" s="2" customFormat="1" ht="16.8" customHeight="1">
      <c r="A194" s="39"/>
      <c r="B194" s="45"/>
      <c r="C194" s="321" t="s">
        <v>1</v>
      </c>
      <c r="D194" s="321" t="s">
        <v>591</v>
      </c>
      <c r="E194" s="18" t="s">
        <v>1</v>
      </c>
      <c r="F194" s="322">
        <v>1.004</v>
      </c>
      <c r="G194" s="39"/>
      <c r="H194" s="45"/>
    </row>
    <row r="195" s="2" customFormat="1" ht="16.8" customHeight="1">
      <c r="A195" s="39"/>
      <c r="B195" s="45"/>
      <c r="C195" s="321" t="s">
        <v>1</v>
      </c>
      <c r="D195" s="321" t="s">
        <v>592</v>
      </c>
      <c r="E195" s="18" t="s">
        <v>1</v>
      </c>
      <c r="F195" s="322">
        <v>0.86099999999999999</v>
      </c>
      <c r="G195" s="39"/>
      <c r="H195" s="45"/>
    </row>
    <row r="196" s="2" customFormat="1" ht="16.8" customHeight="1">
      <c r="A196" s="39"/>
      <c r="B196" s="45"/>
      <c r="C196" s="321" t="s">
        <v>1</v>
      </c>
      <c r="D196" s="321" t="s">
        <v>593</v>
      </c>
      <c r="E196" s="18" t="s">
        <v>1</v>
      </c>
      <c r="F196" s="322">
        <v>1.1479999999999999</v>
      </c>
      <c r="G196" s="39"/>
      <c r="H196" s="45"/>
    </row>
    <row r="197" s="2" customFormat="1" ht="16.8" customHeight="1">
      <c r="A197" s="39"/>
      <c r="B197" s="45"/>
      <c r="C197" s="321" t="s">
        <v>1</v>
      </c>
      <c r="D197" s="321" t="s">
        <v>594</v>
      </c>
      <c r="E197" s="18" t="s">
        <v>1</v>
      </c>
      <c r="F197" s="322">
        <v>0.42999999999999999</v>
      </c>
      <c r="G197" s="39"/>
      <c r="H197" s="45"/>
    </row>
    <row r="198" s="2" customFormat="1" ht="16.8" customHeight="1">
      <c r="A198" s="39"/>
      <c r="B198" s="45"/>
      <c r="C198" s="321" t="s">
        <v>1</v>
      </c>
      <c r="D198" s="321" t="s">
        <v>595</v>
      </c>
      <c r="E198" s="18" t="s">
        <v>1</v>
      </c>
      <c r="F198" s="322">
        <v>0.86099999999999999</v>
      </c>
      <c r="G198" s="39"/>
      <c r="H198" s="45"/>
    </row>
    <row r="199" s="2" customFormat="1" ht="16.8" customHeight="1">
      <c r="A199" s="39"/>
      <c r="B199" s="45"/>
      <c r="C199" s="321" t="s">
        <v>1</v>
      </c>
      <c r="D199" s="321" t="s">
        <v>480</v>
      </c>
      <c r="E199" s="18" t="s">
        <v>1</v>
      </c>
      <c r="F199" s="322">
        <v>0</v>
      </c>
      <c r="G199" s="39"/>
      <c r="H199" s="45"/>
    </row>
    <row r="200" s="2" customFormat="1" ht="16.8" customHeight="1">
      <c r="A200" s="39"/>
      <c r="B200" s="45"/>
      <c r="C200" s="321" t="s">
        <v>1</v>
      </c>
      <c r="D200" s="321" t="s">
        <v>596</v>
      </c>
      <c r="E200" s="18" t="s">
        <v>1</v>
      </c>
      <c r="F200" s="322">
        <v>0.68999999999999995</v>
      </c>
      <c r="G200" s="39"/>
      <c r="H200" s="45"/>
    </row>
    <row r="201" s="2" customFormat="1" ht="16.8" customHeight="1">
      <c r="A201" s="39"/>
      <c r="B201" s="45"/>
      <c r="C201" s="321" t="s">
        <v>1</v>
      </c>
      <c r="D201" s="321" t="s">
        <v>597</v>
      </c>
      <c r="E201" s="18" t="s">
        <v>1</v>
      </c>
      <c r="F201" s="322">
        <v>0.68999999999999995</v>
      </c>
      <c r="G201" s="39"/>
      <c r="H201" s="45"/>
    </row>
    <row r="202" s="2" customFormat="1" ht="16.8" customHeight="1">
      <c r="A202" s="39"/>
      <c r="B202" s="45"/>
      <c r="C202" s="321" t="s">
        <v>1</v>
      </c>
      <c r="D202" s="321" t="s">
        <v>598</v>
      </c>
      <c r="E202" s="18" t="s">
        <v>1</v>
      </c>
      <c r="F202" s="322">
        <v>0.68999999999999995</v>
      </c>
      <c r="G202" s="39"/>
      <c r="H202" s="45"/>
    </row>
    <row r="203" s="2" customFormat="1" ht="16.8" customHeight="1">
      <c r="A203" s="39"/>
      <c r="B203" s="45"/>
      <c r="C203" s="321" t="s">
        <v>1</v>
      </c>
      <c r="D203" s="321" t="s">
        <v>599</v>
      </c>
      <c r="E203" s="18" t="s">
        <v>1</v>
      </c>
      <c r="F203" s="322">
        <v>0.68999999999999995</v>
      </c>
      <c r="G203" s="39"/>
      <c r="H203" s="45"/>
    </row>
    <row r="204" s="2" customFormat="1" ht="16.8" customHeight="1">
      <c r="A204" s="39"/>
      <c r="B204" s="45"/>
      <c r="C204" s="321" t="s">
        <v>1</v>
      </c>
      <c r="D204" s="321" t="s">
        <v>600</v>
      </c>
      <c r="E204" s="18" t="s">
        <v>1</v>
      </c>
      <c r="F204" s="322">
        <v>0.68999999999999995</v>
      </c>
      <c r="G204" s="39"/>
      <c r="H204" s="45"/>
    </row>
    <row r="205" s="2" customFormat="1" ht="16.8" customHeight="1">
      <c r="A205" s="39"/>
      <c r="B205" s="45"/>
      <c r="C205" s="321" t="s">
        <v>1</v>
      </c>
      <c r="D205" s="321" t="s">
        <v>601</v>
      </c>
      <c r="E205" s="18" t="s">
        <v>1</v>
      </c>
      <c r="F205" s="322">
        <v>0.68999999999999995</v>
      </c>
      <c r="G205" s="39"/>
      <c r="H205" s="45"/>
    </row>
    <row r="206" s="2" customFormat="1" ht="16.8" customHeight="1">
      <c r="A206" s="39"/>
      <c r="B206" s="45"/>
      <c r="C206" s="321" t="s">
        <v>422</v>
      </c>
      <c r="D206" s="321" t="s">
        <v>466</v>
      </c>
      <c r="E206" s="18" t="s">
        <v>1</v>
      </c>
      <c r="F206" s="322">
        <v>33.447000000000003</v>
      </c>
      <c r="G206" s="39"/>
      <c r="H206" s="45"/>
    </row>
    <row r="207" s="2" customFormat="1" ht="16.8" customHeight="1">
      <c r="A207" s="39"/>
      <c r="B207" s="45"/>
      <c r="C207" s="323" t="s">
        <v>989</v>
      </c>
      <c r="D207" s="39"/>
      <c r="E207" s="39"/>
      <c r="F207" s="39"/>
      <c r="G207" s="39"/>
      <c r="H207" s="45"/>
    </row>
    <row r="208" s="2" customFormat="1" ht="16.8" customHeight="1">
      <c r="A208" s="39"/>
      <c r="B208" s="45"/>
      <c r="C208" s="321" t="s">
        <v>557</v>
      </c>
      <c r="D208" s="321" t="s">
        <v>558</v>
      </c>
      <c r="E208" s="18" t="s">
        <v>158</v>
      </c>
      <c r="F208" s="322">
        <v>216.041</v>
      </c>
      <c r="G208" s="39"/>
      <c r="H208" s="45"/>
    </row>
    <row r="209" s="2" customFormat="1" ht="16.8" customHeight="1">
      <c r="A209" s="39"/>
      <c r="B209" s="45"/>
      <c r="C209" s="321" t="s">
        <v>551</v>
      </c>
      <c r="D209" s="321" t="s">
        <v>552</v>
      </c>
      <c r="E209" s="18" t="s">
        <v>158</v>
      </c>
      <c r="F209" s="322">
        <v>418.22399999999999</v>
      </c>
      <c r="G209" s="39"/>
      <c r="H209" s="45"/>
    </row>
    <row r="210" s="2" customFormat="1" ht="7.44" customHeight="1">
      <c r="A210" s="39"/>
      <c r="B210" s="183"/>
      <c r="C210" s="184"/>
      <c r="D210" s="184"/>
      <c r="E210" s="184"/>
      <c r="F210" s="184"/>
      <c r="G210" s="184"/>
      <c r="H210" s="45"/>
    </row>
    <row r="211" s="2" customFormat="1">
      <c r="A211" s="39"/>
      <c r="B211" s="39"/>
      <c r="C211" s="39"/>
      <c r="D211" s="39"/>
      <c r="E211" s="39"/>
      <c r="F211" s="39"/>
      <c r="G211" s="39"/>
      <c r="H211" s="39"/>
    </row>
  </sheetData>
  <sheetProtection sheet="1" formatColumns="0" formatRows="0" objects="1" scenarios="1" spinCount="100000" saltValue="jn85B+LNrij1q6YxWlg/KWAFPrmBHd3L49cbhafywhi4++fvVJEFl2vn8v42zxvUyi3adHrisBAIiAHtvXlHhw==" hashValue="PxskM8pCz0Px9Gyx1suM9Pismi0oaNdMm2RzUbaJ1seOIwbW/5hg6gjWvAGk5E+NN8X6WmmFNhtT5UGqQd3vyQ==" algorithmName="SHA-512" password="C67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DESKTOP-0AD2TN2\Marv</dc:creator>
  <cp:lastModifiedBy>DESKTOP-0AD2TN2\Marv</cp:lastModifiedBy>
  <dcterms:created xsi:type="dcterms:W3CDTF">2020-02-19T01:39:20Z</dcterms:created>
  <dcterms:modified xsi:type="dcterms:W3CDTF">2020-02-19T01:39:28Z</dcterms:modified>
</cp:coreProperties>
</file>